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
    </mc:Choice>
  </mc:AlternateContent>
  <xr:revisionPtr revIDLastSave="0" documentId="13_ncr:1_{AE56A82C-6765-4721-97A6-31648BEB028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F288" i="9"/>
  <c r="E288" i="9"/>
  <c r="B288" i="9" s="1"/>
  <c r="F287" i="9"/>
  <c r="F286" i="9"/>
  <c r="H285" i="9"/>
  <c r="G285" i="9"/>
  <c r="E285" i="9" s="1"/>
  <c r="B285" i="9" s="1"/>
  <c r="F285" i="9"/>
  <c r="H284" i="9"/>
  <c r="G284" i="9"/>
  <c r="F284" i="9"/>
  <c r="H283" i="9"/>
  <c r="G283" i="9"/>
  <c r="F283" i="9"/>
  <c r="F282" i="9"/>
  <c r="H281" i="9"/>
  <c r="G281" i="9"/>
  <c r="F281" i="9"/>
  <c r="E281" i="9"/>
  <c r="H280" i="9"/>
  <c r="G280" i="9"/>
  <c r="E280" i="9" s="1"/>
  <c r="F280" i="9"/>
  <c r="F275" i="9" s="1"/>
  <c r="H279" i="9"/>
  <c r="G279" i="9"/>
  <c r="F279" i="9"/>
  <c r="F278" i="9"/>
  <c r="F277" i="9"/>
  <c r="F276" i="9"/>
  <c r="L274" i="9"/>
  <c r="F274" i="9" s="1"/>
  <c r="H274" i="9"/>
  <c r="I273" i="9"/>
  <c r="E273" i="9" s="1"/>
  <c r="B273" i="9" s="1"/>
  <c r="H273" i="9"/>
  <c r="F273" i="9"/>
  <c r="E272" i="9"/>
  <c r="M271" i="9"/>
  <c r="L271" i="9"/>
  <c r="E271" i="9"/>
  <c r="M270" i="9"/>
  <c r="L270" i="9"/>
  <c r="E270" i="9"/>
  <c r="M269" i="9"/>
  <c r="L269" i="9"/>
  <c r="F269" i="9"/>
  <c r="E269" i="9"/>
  <c r="M268" i="9"/>
  <c r="L268" i="9"/>
  <c r="F268" i="9"/>
  <c r="E268" i="9"/>
  <c r="M267" i="9"/>
  <c r="L267" i="9"/>
  <c r="E267" i="9"/>
  <c r="M266" i="9"/>
  <c r="L266" i="9"/>
  <c r="E266" i="9"/>
  <c r="M265" i="9"/>
  <c r="L265" i="9"/>
  <c r="F265" i="9"/>
  <c r="E265" i="9"/>
  <c r="M264" i="9"/>
  <c r="L264" i="9"/>
  <c r="F264" i="9"/>
  <c r="E264" i="9"/>
  <c r="M263" i="9"/>
  <c r="L263" i="9"/>
  <c r="E263" i="9"/>
  <c r="M262" i="9"/>
  <c r="L262" i="9"/>
  <c r="E262" i="9"/>
  <c r="M261" i="9"/>
  <c r="L261" i="9"/>
  <c r="F261" i="9"/>
  <c r="B261" i="9" s="1"/>
  <c r="E261" i="9"/>
  <c r="M260" i="9"/>
  <c r="L260" i="9"/>
  <c r="F260" i="9" s="1"/>
  <c r="E260" i="9"/>
  <c r="M259" i="9"/>
  <c r="L259" i="9"/>
  <c r="F259" i="9" s="1"/>
  <c r="B259" i="9" s="1"/>
  <c r="E259" i="9"/>
  <c r="M258" i="9"/>
  <c r="L258" i="9"/>
  <c r="E258" i="9"/>
  <c r="M257" i="9"/>
  <c r="F257" i="9" s="1"/>
  <c r="L257" i="9"/>
  <c r="E257" i="9"/>
  <c r="B257" i="9"/>
  <c r="M256" i="9"/>
  <c r="L256" i="9"/>
  <c r="F256" i="9" s="1"/>
  <c r="E256" i="9"/>
  <c r="M255" i="9"/>
  <c r="L255" i="9"/>
  <c r="F255" i="9" s="1"/>
  <c r="B255" i="9" s="1"/>
  <c r="E255" i="9"/>
  <c r="M254" i="9"/>
  <c r="L254" i="9"/>
  <c r="E254" i="9"/>
  <c r="M253" i="9"/>
  <c r="L253" i="9"/>
  <c r="F253" i="9"/>
  <c r="B253" i="9" s="1"/>
  <c r="E253" i="9"/>
  <c r="M252" i="9"/>
  <c r="L252" i="9"/>
  <c r="F252" i="9" s="1"/>
  <c r="E252" i="9"/>
  <c r="M251" i="9"/>
  <c r="L251" i="9"/>
  <c r="F251" i="9" s="1"/>
  <c r="B251" i="9" s="1"/>
  <c r="E251" i="9"/>
  <c r="M250" i="9"/>
  <c r="L250" i="9"/>
  <c r="E250" i="9"/>
  <c r="M249" i="9"/>
  <c r="F249" i="9" s="1"/>
  <c r="L249" i="9"/>
  <c r="E249" i="9"/>
  <c r="B249" i="9"/>
  <c r="M248" i="9"/>
  <c r="L248" i="9"/>
  <c r="F248" i="9" s="1"/>
  <c r="E248" i="9"/>
  <c r="M247" i="9"/>
  <c r="L247" i="9"/>
  <c r="F247" i="9" s="1"/>
  <c r="B247" i="9" s="1"/>
  <c r="E247" i="9"/>
  <c r="M246" i="9"/>
  <c r="L246" i="9"/>
  <c r="E246" i="9"/>
  <c r="M245" i="9"/>
  <c r="L245" i="9"/>
  <c r="F245" i="9"/>
  <c r="B245" i="9" s="1"/>
  <c r="E245" i="9"/>
  <c r="M244" i="9"/>
  <c r="L244" i="9"/>
  <c r="F244" i="9" s="1"/>
  <c r="E244" i="9"/>
  <c r="M243" i="9"/>
  <c r="L243" i="9"/>
  <c r="F243" i="9" s="1"/>
  <c r="B243" i="9" s="1"/>
  <c r="E243" i="9"/>
  <c r="M242" i="9"/>
  <c r="L242" i="9"/>
  <c r="E242" i="9"/>
  <c r="M241" i="9"/>
  <c r="F241" i="9" s="1"/>
  <c r="L241" i="9"/>
  <c r="E241" i="9"/>
  <c r="B241" i="9"/>
  <c r="M240" i="9"/>
  <c r="L240" i="9"/>
  <c r="F240" i="9" s="1"/>
  <c r="E240" i="9"/>
  <c r="M239" i="9"/>
  <c r="L239" i="9"/>
  <c r="F239" i="9" s="1"/>
  <c r="B239" i="9" s="1"/>
  <c r="E239" i="9"/>
  <c r="M238" i="9"/>
  <c r="L238" i="9"/>
  <c r="E238" i="9"/>
  <c r="M237" i="9"/>
  <c r="L237" i="9"/>
  <c r="F237" i="9"/>
  <c r="B237" i="9" s="1"/>
  <c r="E237" i="9"/>
  <c r="M236" i="9"/>
  <c r="L236" i="9"/>
  <c r="F236" i="9" s="1"/>
  <c r="E236" i="9"/>
  <c r="M235" i="9"/>
  <c r="L235" i="9"/>
  <c r="F235" i="9" s="1"/>
  <c r="B235" i="9" s="1"/>
  <c r="E235" i="9"/>
  <c r="M234" i="9"/>
  <c r="L234" i="9"/>
  <c r="E234" i="9"/>
  <c r="M233" i="9"/>
  <c r="F233" i="9" s="1"/>
  <c r="B233" i="9" s="1"/>
  <c r="L233" i="9"/>
  <c r="E233" i="9"/>
  <c r="M232" i="9"/>
  <c r="L232" i="9"/>
  <c r="F232" i="9" s="1"/>
  <c r="E232" i="9"/>
  <c r="M231" i="9"/>
  <c r="L231" i="9"/>
  <c r="F231" i="9" s="1"/>
  <c r="B231" i="9" s="1"/>
  <c r="E231" i="9"/>
  <c r="M230" i="9"/>
  <c r="L230" i="9"/>
  <c r="E230" i="9"/>
  <c r="M229" i="9"/>
  <c r="L229" i="9"/>
  <c r="F229" i="9"/>
  <c r="B229" i="9" s="1"/>
  <c r="E229" i="9"/>
  <c r="M228" i="9"/>
  <c r="L228" i="9"/>
  <c r="F228" i="9" s="1"/>
  <c r="E228" i="9"/>
  <c r="M227" i="9"/>
  <c r="L227" i="9"/>
  <c r="F227" i="9" s="1"/>
  <c r="B227" i="9" s="1"/>
  <c r="E227" i="9"/>
  <c r="M226" i="9"/>
  <c r="L226" i="9"/>
  <c r="E226" i="9"/>
  <c r="H225" i="9"/>
  <c r="G225" i="9"/>
  <c r="F225" i="9"/>
  <c r="M224" i="9"/>
  <c r="L224" i="9"/>
  <c r="F224" i="9" s="1"/>
  <c r="E224" i="9"/>
  <c r="M223" i="9"/>
  <c r="L223" i="9"/>
  <c r="F223" i="9" s="1"/>
  <c r="B223" i="9" s="1"/>
  <c r="E223" i="9"/>
  <c r="M222" i="9"/>
  <c r="L222" i="9"/>
  <c r="E222" i="9"/>
  <c r="M221" i="9"/>
  <c r="L221" i="9"/>
  <c r="F221" i="9"/>
  <c r="B221" i="9" s="1"/>
  <c r="E221" i="9"/>
  <c r="M220" i="9"/>
  <c r="L220" i="9"/>
  <c r="E220" i="9"/>
  <c r="M219" i="9"/>
  <c r="L219" i="9"/>
  <c r="E219" i="9"/>
  <c r="M218" i="9"/>
  <c r="L218" i="9"/>
  <c r="E218" i="9"/>
  <c r="M217" i="9"/>
  <c r="F217" i="9" s="1"/>
  <c r="B217" i="9" s="1"/>
  <c r="L217" i="9"/>
  <c r="E217" i="9"/>
  <c r="M216" i="9"/>
  <c r="L216" i="9"/>
  <c r="E216" i="9"/>
  <c r="M215" i="9"/>
  <c r="L215" i="9"/>
  <c r="F215" i="9" s="1"/>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B158" i="9"/>
  <c r="H157" i="9"/>
  <c r="G157" i="9"/>
  <c r="E157" i="9" s="1"/>
  <c r="B157" i="9" s="1"/>
  <c r="F157" i="9"/>
  <c r="H156" i="9"/>
  <c r="G156" i="9"/>
  <c r="E156" i="9" s="1"/>
  <c r="B156" i="9" s="1"/>
  <c r="F156" i="9"/>
  <c r="H155" i="9"/>
  <c r="G155" i="9"/>
  <c r="E155" i="9" s="1"/>
  <c r="B155" i="9" s="1"/>
  <c r="F155" i="9"/>
  <c r="H154" i="9"/>
  <c r="E154" i="9" s="1"/>
  <c r="G154" i="9"/>
  <c r="F154" i="9"/>
  <c r="B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G143" i="9"/>
  <c r="E143" i="9" s="1"/>
  <c r="B143" i="9" s="1"/>
  <c r="F143" i="9"/>
  <c r="F142" i="9"/>
  <c r="H141" i="9"/>
  <c r="G141" i="9"/>
  <c r="E141" i="9" s="1"/>
  <c r="B141" i="9" s="1"/>
  <c r="F141" i="9"/>
  <c r="H140" i="9"/>
  <c r="G140" i="9"/>
  <c r="F140" i="9"/>
  <c r="H139" i="9"/>
  <c r="G139" i="9"/>
  <c r="E139" i="9" s="1"/>
  <c r="B139" i="9" s="1"/>
  <c r="F139" i="9"/>
  <c r="H138" i="9"/>
  <c r="G138" i="9"/>
  <c r="F138" i="9"/>
  <c r="E138" i="9"/>
  <c r="B138" i="9" s="1"/>
  <c r="H137" i="9"/>
  <c r="G137" i="9"/>
  <c r="F137" i="9"/>
  <c r="E137" i="9"/>
  <c r="H136" i="9"/>
  <c r="G136" i="9"/>
  <c r="F136" i="9"/>
  <c r="H135" i="9"/>
  <c r="E135" i="9" s="1"/>
  <c r="B135" i="9" s="1"/>
  <c r="G135" i="9"/>
  <c r="F135" i="9"/>
  <c r="H134" i="9"/>
  <c r="G134" i="9"/>
  <c r="F134" i="9"/>
  <c r="E134" i="9"/>
  <c r="B134" i="9" s="1"/>
  <c r="H133" i="9"/>
  <c r="G133" i="9"/>
  <c r="E133" i="9" s="1"/>
  <c r="B133" i="9" s="1"/>
  <c r="F133" i="9"/>
  <c r="H132" i="9"/>
  <c r="G132" i="9"/>
  <c r="F132" i="9"/>
  <c r="H131" i="9"/>
  <c r="G131" i="9"/>
  <c r="E131" i="9" s="1"/>
  <c r="B131" i="9" s="1"/>
  <c r="F131" i="9"/>
  <c r="H130" i="9"/>
  <c r="G130" i="9"/>
  <c r="F130" i="9"/>
  <c r="E130" i="9"/>
  <c r="B130" i="9" s="1"/>
  <c r="H129" i="9"/>
  <c r="G129" i="9"/>
  <c r="F129" i="9"/>
  <c r="E129" i="9"/>
  <c r="H128" i="9"/>
  <c r="G128" i="9"/>
  <c r="E128" i="9" s="1"/>
  <c r="F128" i="9"/>
  <c r="B128" i="9" s="1"/>
  <c r="H127" i="9"/>
  <c r="G127" i="9"/>
  <c r="F127" i="9"/>
  <c r="E127" i="9"/>
  <c r="B127" i="9" s="1"/>
  <c r="H126" i="9"/>
  <c r="E126" i="9" s="1"/>
  <c r="B126" i="9" s="1"/>
  <c r="G126" i="9"/>
  <c r="F126" i="9"/>
  <c r="H125" i="9"/>
  <c r="G125" i="9"/>
  <c r="E125" i="9" s="1"/>
  <c r="B125" i="9" s="1"/>
  <c r="F125" i="9"/>
  <c r="H124" i="9"/>
  <c r="G124" i="9"/>
  <c r="F124" i="9"/>
  <c r="H123" i="9"/>
  <c r="G123" i="9"/>
  <c r="E123" i="9" s="1"/>
  <c r="B123" i="9" s="1"/>
  <c r="F123" i="9"/>
  <c r="H122" i="9"/>
  <c r="G122" i="9"/>
  <c r="F122" i="9"/>
  <c r="E122" i="9"/>
  <c r="B122" i="9" s="1"/>
  <c r="H121" i="9"/>
  <c r="G121" i="9"/>
  <c r="F121" i="9"/>
  <c r="E121" i="9"/>
  <c r="H120" i="9"/>
  <c r="G120" i="9"/>
  <c r="E120" i="9" s="1"/>
  <c r="F120" i="9"/>
  <c r="B120" i="9" s="1"/>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E96" i="9" s="1"/>
  <c r="F96" i="9"/>
  <c r="B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E90" i="9" s="1"/>
  <c r="B90" i="9" s="1"/>
  <c r="G90" i="9"/>
  <c r="F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F72" i="9"/>
  <c r="B72" i="9"/>
  <c r="H71" i="9"/>
  <c r="G71" i="9"/>
  <c r="F71" i="9"/>
  <c r="E71" i="9"/>
  <c r="B71" i="9" s="1"/>
  <c r="H70" i="9"/>
  <c r="E70" i="9" s="1"/>
  <c r="B70" i="9" s="1"/>
  <c r="G70" i="9"/>
  <c r="F70" i="9"/>
  <c r="H69" i="9"/>
  <c r="G69" i="9"/>
  <c r="E69" i="9" s="1"/>
  <c r="B69" i="9" s="1"/>
  <c r="F69" i="9"/>
  <c r="H68" i="9"/>
  <c r="G68" i="9"/>
  <c r="E68" i="9" s="1"/>
  <c r="B68" i="9" s="1"/>
  <c r="F68" i="9"/>
  <c r="H67" i="9"/>
  <c r="G67" i="9"/>
  <c r="F67" i="9"/>
  <c r="H66" i="9"/>
  <c r="E66" i="9" s="1"/>
  <c r="B66" i="9" s="1"/>
  <c r="G66" i="9"/>
  <c r="F66" i="9"/>
  <c r="H65" i="9"/>
  <c r="G65" i="9"/>
  <c r="F65" i="9"/>
  <c r="E65" i="9"/>
  <c r="B65" i="9" s="1"/>
  <c r="H64" i="9"/>
  <c r="G64" i="9"/>
  <c r="E64" i="9" s="1"/>
  <c r="F64" i="9"/>
  <c r="B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F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F49" i="9"/>
  <c r="E49" i="9"/>
  <c r="B49" i="9" s="1"/>
  <c r="H48" i="9"/>
  <c r="G48" i="9"/>
  <c r="E48" i="9" s="1"/>
  <c r="F48" i="9"/>
  <c r="B48" i="9"/>
  <c r="H47" i="9"/>
  <c r="G47" i="9"/>
  <c r="F47" i="9"/>
  <c r="E47" i="9"/>
  <c r="B47" i="9" s="1"/>
  <c r="H46" i="9"/>
  <c r="G46" i="9"/>
  <c r="F46" i="9"/>
  <c r="H45" i="9"/>
  <c r="G45" i="9"/>
  <c r="E45" i="9" s="1"/>
  <c r="B45" i="9" s="1"/>
  <c r="F45" i="9"/>
  <c r="H44" i="9"/>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F32" i="9"/>
  <c r="B32" i="9"/>
  <c r="H31" i="9"/>
  <c r="G31" i="9"/>
  <c r="F31" i="9"/>
  <c r="E31" i="9"/>
  <c r="B31" i="9" s="1"/>
  <c r="H30" i="9"/>
  <c r="E30" i="9" s="1"/>
  <c r="B30" i="9" s="1"/>
  <c r="G30" i="9"/>
  <c r="F30" i="9"/>
  <c r="H29" i="9"/>
  <c r="G29" i="9"/>
  <c r="F29" i="9"/>
  <c r="H28" i="9"/>
  <c r="G28" i="9"/>
  <c r="E28" i="9" s="1"/>
  <c r="B28" i="9" s="1"/>
  <c r="F28" i="9"/>
  <c r="H27" i="9"/>
  <c r="G27" i="9"/>
  <c r="E27" i="9" s="1"/>
  <c r="B27" i="9" s="1"/>
  <c r="F27" i="9"/>
  <c r="H26" i="9"/>
  <c r="G26" i="9"/>
  <c r="F26" i="9"/>
  <c r="H25" i="9"/>
  <c r="G25" i="9"/>
  <c r="E25" i="9" s="1"/>
  <c r="B25" i="9" s="1"/>
  <c r="F25" i="9"/>
  <c r="H24" i="9"/>
  <c r="G24" i="9"/>
  <c r="E24" i="9" s="1"/>
  <c r="F24" i="9"/>
  <c r="B24" i="9"/>
  <c r="H23" i="9"/>
  <c r="G23" i="9"/>
  <c r="F23" i="9"/>
  <c r="E23" i="9"/>
  <c r="B23" i="9" s="1"/>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49" i="8" s="1"/>
  <c r="D50" i="8"/>
  <c r="D44" i="8"/>
  <c r="D36" i="8"/>
  <c r="D26" i="8"/>
  <c r="C1501" i="1" s="1"/>
  <c r="G1501" i="1" s="1"/>
  <c r="D18" i="8"/>
  <c r="D8" i="8"/>
  <c r="D6" i="8" s="1"/>
  <c r="E44" i="7"/>
  <c r="D44" i="7"/>
  <c r="E39" i="7"/>
  <c r="E38" i="7" s="1"/>
  <c r="D39" i="7"/>
  <c r="D38" i="7"/>
  <c r="E30" i="7"/>
  <c r="D30" i="7"/>
  <c r="E23" i="7"/>
  <c r="D23" i="7"/>
  <c r="D22" i="7" s="1"/>
  <c r="E22" i="7"/>
  <c r="I30" i="3" s="1"/>
  <c r="E14" i="7"/>
  <c r="D14" i="7"/>
  <c r="E7" i="7"/>
  <c r="D7" i="7"/>
  <c r="E6" i="7"/>
  <c r="D6" i="7"/>
  <c r="D5"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I28"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6" i="5"/>
  <c r="F85" i="5"/>
  <c r="F84" i="5"/>
  <c r="F83" i="5"/>
  <c r="F82" i="5"/>
  <c r="F81" i="5"/>
  <c r="F80" i="5"/>
  <c r="F79" i="5"/>
  <c r="E79" i="5"/>
  <c r="D79" i="5"/>
  <c r="E78" i="5"/>
  <c r="D78" i="5"/>
  <c r="F78" i="5" s="1"/>
  <c r="F77" i="5"/>
  <c r="F76" i="5"/>
  <c r="F75" i="5"/>
  <c r="F74" i="5"/>
  <c r="F73" i="5"/>
  <c r="F72" i="5"/>
  <c r="F71" i="5"/>
  <c r="E70" i="5"/>
  <c r="D1048"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9" i="4" s="1"/>
  <c r="F527" i="4"/>
  <c r="F526" i="4"/>
  <c r="E525" i="4"/>
  <c r="D525" i="4"/>
  <c r="F525" i="4" s="1"/>
  <c r="F524" i="4"/>
  <c r="F523" i="4"/>
  <c r="E522" i="4"/>
  <c r="E515" i="4" s="1"/>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D484" i="4" s="1"/>
  <c r="F484"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E635"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E417" i="4"/>
  <c r="D417" i="4"/>
  <c r="D644" i="4" s="1"/>
  <c r="F644" i="4" s="1"/>
  <c r="E416" i="4"/>
  <c r="E643" i="4" s="1"/>
  <c r="D416" i="4"/>
  <c r="F411" i="4"/>
  <c r="F410" i="4"/>
  <c r="F409" i="4"/>
  <c r="F406" i="4"/>
  <c r="F405" i="4"/>
  <c r="F404" i="4"/>
  <c r="F403"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E351" i="4" s="1"/>
  <c r="D356" i="4"/>
  <c r="F356" i="4" s="1"/>
  <c r="F355" i="4"/>
  <c r="F354" i="4"/>
  <c r="F353" i="4"/>
  <c r="E352" i="4"/>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E312" i="4"/>
  <c r="D312" i="4"/>
  <c r="D311" i="4" s="1"/>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D253" i="4"/>
  <c r="E252" i="4"/>
  <c r="D252" i="4"/>
  <c r="F251" i="4"/>
  <c r="F250" i="4"/>
  <c r="F249" i="4"/>
  <c r="F248" i="4"/>
  <c r="E247" i="4"/>
  <c r="E224" i="4" s="1"/>
  <c r="D220"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D224" i="4" s="1"/>
  <c r="F230" i="4"/>
  <c r="F229" i="4"/>
  <c r="E228" i="4"/>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6" i="4"/>
  <c r="F75" i="4"/>
  <c r="E74" i="4"/>
  <c r="D74" i="4"/>
  <c r="F74" i="4" s="1"/>
  <c r="F73" i="4"/>
  <c r="F72" i="4"/>
  <c r="F71" i="4"/>
  <c r="E71" i="4"/>
  <c r="D71" i="4"/>
  <c r="F70" i="4"/>
  <c r="F69" i="4"/>
  <c r="E68" i="4"/>
  <c r="D68" i="4"/>
  <c r="F68" i="4" s="1"/>
  <c r="F67" i="4"/>
  <c r="F66" i="4"/>
  <c r="E65" i="4"/>
  <c r="D65" i="4"/>
  <c r="F64" i="4"/>
  <c r="F63" i="4"/>
  <c r="E62" i="4"/>
  <c r="D62" i="4"/>
  <c r="F62" i="4" s="1"/>
  <c r="F61" i="4"/>
  <c r="F60" i="4"/>
  <c r="E59" i="4"/>
  <c r="D59" i="4"/>
  <c r="F59" i="4" s="1"/>
  <c r="F58" i="4"/>
  <c r="F57" i="4"/>
  <c r="F56" i="4"/>
  <c r="F55" i="4"/>
  <c r="E54" i="4"/>
  <c r="D54" i="4"/>
  <c r="F53" i="4"/>
  <c r="F52" i="4"/>
  <c r="E51" i="4"/>
  <c r="E50" i="4" s="1"/>
  <c r="D46" i="1" s="1"/>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7" i="1" s="1"/>
  <c r="C1576" i="1"/>
  <c r="G1576" i="1" s="1"/>
  <c r="G1575" i="1"/>
  <c r="C1575" i="1"/>
  <c r="H1575" i="1" s="1"/>
  <c r="C1574" i="1"/>
  <c r="H1574" i="1" s="1"/>
  <c r="H1573" i="1"/>
  <c r="C1573" i="1"/>
  <c r="G1573" i="1" s="1"/>
  <c r="H1572" i="1"/>
  <c r="G1572" i="1"/>
  <c r="C1572" i="1"/>
  <c r="G1571" i="1"/>
  <c r="C1571" i="1"/>
  <c r="H1571" i="1" s="1"/>
  <c r="C1570" i="1"/>
  <c r="H1570" i="1" s="1"/>
  <c r="C1569" i="1"/>
  <c r="G1569" i="1" s="1"/>
  <c r="H1568" i="1"/>
  <c r="G1568" i="1"/>
  <c r="C1568" i="1"/>
  <c r="G1567" i="1"/>
  <c r="C1567" i="1"/>
  <c r="H1567" i="1" s="1"/>
  <c r="C1566" i="1"/>
  <c r="H1566" i="1" s="1"/>
  <c r="C1565" i="1"/>
  <c r="G1565" i="1" s="1"/>
  <c r="H1564" i="1"/>
  <c r="G1564" i="1"/>
  <c r="C1564" i="1"/>
  <c r="G1563" i="1"/>
  <c r="C1563" i="1"/>
  <c r="H1563" i="1" s="1"/>
  <c r="C1562" i="1"/>
  <c r="H1562" i="1" s="1"/>
  <c r="H1561" i="1"/>
  <c r="C1561" i="1"/>
  <c r="G1561" i="1" s="1"/>
  <c r="H1560" i="1"/>
  <c r="G1560" i="1"/>
  <c r="C1560" i="1"/>
  <c r="G1559" i="1"/>
  <c r="C1559" i="1"/>
  <c r="H1559" i="1" s="1"/>
  <c r="C1558" i="1"/>
  <c r="H1558" i="1" s="1"/>
  <c r="H1557" i="1"/>
  <c r="C1557" i="1"/>
  <c r="G1557" i="1" s="1"/>
  <c r="H1556" i="1"/>
  <c r="G1556" i="1"/>
  <c r="C1556" i="1"/>
  <c r="G1555" i="1"/>
  <c r="C1555" i="1"/>
  <c r="H1555" i="1" s="1"/>
  <c r="C1554" i="1"/>
  <c r="H1554" i="1" s="1"/>
  <c r="H1553" i="1"/>
  <c r="C1553" i="1"/>
  <c r="G1553" i="1" s="1"/>
  <c r="H1552" i="1"/>
  <c r="G1552" i="1"/>
  <c r="C1552" i="1"/>
  <c r="G1551" i="1"/>
  <c r="C1551" i="1"/>
  <c r="H1551" i="1" s="1"/>
  <c r="C1550" i="1"/>
  <c r="H1550"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C1534" i="1"/>
  <c r="H1534" i="1" s="1"/>
  <c r="H1533" i="1"/>
  <c r="C1533" i="1"/>
  <c r="G1533" i="1" s="1"/>
  <c r="H1532" i="1"/>
  <c r="G1532" i="1"/>
  <c r="C1532" i="1"/>
  <c r="G1531" i="1"/>
  <c r="C1531" i="1"/>
  <c r="H1531" i="1" s="1"/>
  <c r="C1530" i="1"/>
  <c r="H1530" i="1" s="1"/>
  <c r="H1529" i="1"/>
  <c r="G1529" i="1"/>
  <c r="C1529" i="1"/>
  <c r="H1528" i="1"/>
  <c r="G1528" i="1"/>
  <c r="C1528" i="1"/>
  <c r="G1527" i="1"/>
  <c r="C1527" i="1"/>
  <c r="H1527" i="1" s="1"/>
  <c r="C1526" i="1"/>
  <c r="H1526" i="1" s="1"/>
  <c r="H1525" i="1"/>
  <c r="C1525" i="1"/>
  <c r="G1525" i="1" s="1"/>
  <c r="H1524" i="1"/>
  <c r="C1524" i="1"/>
  <c r="G1524" i="1" s="1"/>
  <c r="G1523" i="1"/>
  <c r="C1523" i="1"/>
  <c r="H1523" i="1" s="1"/>
  <c r="C1522" i="1"/>
  <c r="H1522" i="1" s="1"/>
  <c r="H1521" i="1"/>
  <c r="C1521" i="1"/>
  <c r="G1521" i="1" s="1"/>
  <c r="H1520" i="1"/>
  <c r="C1520" i="1"/>
  <c r="G1520" i="1" s="1"/>
  <c r="C1519" i="1"/>
  <c r="H1519"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H1508" i="1"/>
  <c r="G1508" i="1"/>
  <c r="C1508" i="1"/>
  <c r="C1507" i="1"/>
  <c r="H1507" i="1" s="1"/>
  <c r="C1506" i="1"/>
  <c r="H1506" i="1" s="1"/>
  <c r="H1505" i="1"/>
  <c r="C1505" i="1"/>
  <c r="G1505" i="1" s="1"/>
  <c r="H1504" i="1"/>
  <c r="C1504" i="1"/>
  <c r="G1504" i="1" s="1"/>
  <c r="G1503" i="1"/>
  <c r="C1503" i="1"/>
  <c r="H1503" i="1" s="1"/>
  <c r="C1502" i="1"/>
  <c r="H1502" i="1" s="1"/>
  <c r="C1500" i="1"/>
  <c r="G1500" i="1" s="1"/>
  <c r="C1498" i="1"/>
  <c r="H1498" i="1" s="1"/>
  <c r="H1497" i="1"/>
  <c r="C1497" i="1"/>
  <c r="G1497" i="1" s="1"/>
  <c r="H1496" i="1"/>
  <c r="G1496" i="1"/>
  <c r="C1496" i="1"/>
  <c r="G1495" i="1"/>
  <c r="C1495" i="1"/>
  <c r="H1495" i="1" s="1"/>
  <c r="C1494" i="1"/>
  <c r="H1494" i="1" s="1"/>
  <c r="H1493" i="1"/>
  <c r="C1493" i="1"/>
  <c r="G1493" i="1" s="1"/>
  <c r="C1492" i="1"/>
  <c r="G1492" i="1" s="1"/>
  <c r="G1491" i="1"/>
  <c r="C1491" i="1"/>
  <c r="H1491" i="1" s="1"/>
  <c r="C1490" i="1"/>
  <c r="H1490" i="1" s="1"/>
  <c r="H1489" i="1"/>
  <c r="C1489" i="1"/>
  <c r="G1489" i="1" s="1"/>
  <c r="H1488" i="1"/>
  <c r="G1488" i="1"/>
  <c r="C1488" i="1"/>
  <c r="G1487" i="1"/>
  <c r="C1487" i="1"/>
  <c r="H1487" i="1" s="1"/>
  <c r="C1486" i="1"/>
  <c r="H1486" i="1" s="1"/>
  <c r="H1485" i="1"/>
  <c r="C1485" i="1"/>
  <c r="G1485" i="1" s="1"/>
  <c r="C1484" i="1"/>
  <c r="G1484" i="1" s="1"/>
  <c r="C1483" i="1"/>
  <c r="H1483" i="1" s="1"/>
  <c r="C1482" i="1"/>
  <c r="H1482" i="1" s="1"/>
  <c r="C1481" i="1"/>
  <c r="G1481" i="1" s="1"/>
  <c r="C1480" i="1"/>
  <c r="G1480" i="1" s="1"/>
  <c r="D1479" i="1"/>
  <c r="C1479" i="1"/>
  <c r="H1479" i="1" s="1"/>
  <c r="G1478" i="1"/>
  <c r="I1478" i="1" s="1"/>
  <c r="D1478" i="1"/>
  <c r="J1478" i="1" s="1"/>
  <c r="C1478" i="1"/>
  <c r="H1478" i="1" s="1"/>
  <c r="D1477" i="1"/>
  <c r="C1477" i="1"/>
  <c r="H1477" i="1" s="1"/>
  <c r="G1476" i="1"/>
  <c r="D1476" i="1"/>
  <c r="J1476" i="1" s="1"/>
  <c r="C1476" i="1"/>
  <c r="H1476" i="1" s="1"/>
  <c r="G1475" i="1"/>
  <c r="D1475" i="1"/>
  <c r="C1475" i="1"/>
  <c r="H1475" i="1" s="1"/>
  <c r="D1474" i="1"/>
  <c r="C1474" i="1"/>
  <c r="H1474" i="1" s="1"/>
  <c r="G1473" i="1"/>
  <c r="D1473" i="1"/>
  <c r="J1473" i="1" s="1"/>
  <c r="C1473" i="1"/>
  <c r="H1473" i="1" s="1"/>
  <c r="D1472" i="1"/>
  <c r="C1472" i="1"/>
  <c r="H1472" i="1" s="1"/>
  <c r="G1471" i="1"/>
  <c r="D1471" i="1"/>
  <c r="C1471" i="1"/>
  <c r="J1471" i="1" s="1"/>
  <c r="G1470" i="1"/>
  <c r="D1470" i="1"/>
  <c r="C1470" i="1"/>
  <c r="H1470" i="1" s="1"/>
  <c r="G1469" i="1"/>
  <c r="D1469" i="1"/>
  <c r="C1469" i="1"/>
  <c r="H1469" i="1" s="1"/>
  <c r="D1468" i="1"/>
  <c r="C1468" i="1"/>
  <c r="H1468" i="1" s="1"/>
  <c r="G1467" i="1"/>
  <c r="D1467" i="1"/>
  <c r="C1467" i="1"/>
  <c r="J1467" i="1" s="1"/>
  <c r="D1466" i="1"/>
  <c r="C1466" i="1"/>
  <c r="H1466" i="1" s="1"/>
  <c r="G1465" i="1"/>
  <c r="D1465" i="1"/>
  <c r="C1465" i="1"/>
  <c r="J1465" i="1" s="1"/>
  <c r="D1464" i="1"/>
  <c r="C1464" i="1"/>
  <c r="H1464" i="1" s="1"/>
  <c r="G1463" i="1"/>
  <c r="D1463" i="1"/>
  <c r="C1463" i="1"/>
  <c r="J1463" i="1" s="1"/>
  <c r="D1462" i="1"/>
  <c r="C1462" i="1"/>
  <c r="H1462" i="1" s="1"/>
  <c r="D1461" i="1"/>
  <c r="C1461" i="1"/>
  <c r="H1461" i="1" s="1"/>
  <c r="G1460" i="1"/>
  <c r="D1460" i="1"/>
  <c r="C1460" i="1"/>
  <c r="J1460" i="1" s="1"/>
  <c r="D1459" i="1"/>
  <c r="C1459" i="1"/>
  <c r="H1459" i="1" s="1"/>
  <c r="G1458" i="1"/>
  <c r="D1458" i="1"/>
  <c r="C1458" i="1"/>
  <c r="J1458" i="1" s="1"/>
  <c r="D1457" i="1"/>
  <c r="C1457" i="1"/>
  <c r="H1457" i="1" s="1"/>
  <c r="G1456" i="1"/>
  <c r="D1456" i="1"/>
  <c r="C1456" i="1"/>
  <c r="J1456" i="1" s="1"/>
  <c r="D1455" i="1"/>
  <c r="C1455" i="1"/>
  <c r="D1454" i="1"/>
  <c r="C1454" i="1"/>
  <c r="D1453" i="1"/>
  <c r="C1453" i="1"/>
  <c r="G1452" i="1"/>
  <c r="D1452" i="1"/>
  <c r="C1452" i="1"/>
  <c r="J1452" i="1" s="1"/>
  <c r="D1451" i="1"/>
  <c r="C1451" i="1"/>
  <c r="H1451" i="1" s="1"/>
  <c r="G1450" i="1"/>
  <c r="D1450" i="1"/>
  <c r="C1450" i="1"/>
  <c r="J1450" i="1" s="1"/>
  <c r="D1449" i="1"/>
  <c r="C1449" i="1"/>
  <c r="H1449" i="1" s="1"/>
  <c r="G1448" i="1"/>
  <c r="D1448" i="1"/>
  <c r="C1448" i="1"/>
  <c r="J1448" i="1" s="1"/>
  <c r="D1447" i="1"/>
  <c r="C1447" i="1"/>
  <c r="H1447" i="1" s="1"/>
  <c r="G1446" i="1"/>
  <c r="D1446" i="1"/>
  <c r="C1446" i="1"/>
  <c r="J1446" i="1" s="1"/>
  <c r="H1445" i="1"/>
  <c r="D1445" i="1"/>
  <c r="C1445" i="1"/>
  <c r="G1445" i="1" s="1"/>
  <c r="D1444" i="1"/>
  <c r="J1444" i="1" s="1"/>
  <c r="C1444" i="1"/>
  <c r="H1444" i="1" s="1"/>
  <c r="H1443" i="1"/>
  <c r="D1443" i="1"/>
  <c r="C1443" i="1"/>
  <c r="G1443" i="1" s="1"/>
  <c r="I1443" i="1" s="1"/>
  <c r="D1442" i="1"/>
  <c r="J1442" i="1" s="1"/>
  <c r="C1442" i="1"/>
  <c r="H1442" i="1" s="1"/>
  <c r="H1441" i="1"/>
  <c r="D1441" i="1"/>
  <c r="C1441" i="1"/>
  <c r="G1441" i="1" s="1"/>
  <c r="I1441" i="1" s="1"/>
  <c r="D1440" i="1"/>
  <c r="J1440" i="1" s="1"/>
  <c r="C1440" i="1"/>
  <c r="H1440" i="1" s="1"/>
  <c r="H1439" i="1"/>
  <c r="D1439" i="1"/>
  <c r="C1439" i="1"/>
  <c r="G1439" i="1" s="1"/>
  <c r="I1439" i="1" s="1"/>
  <c r="H1438" i="1"/>
  <c r="D1438" i="1"/>
  <c r="C1438" i="1"/>
  <c r="G1438" i="1" s="1"/>
  <c r="H1437" i="1"/>
  <c r="G1437" i="1"/>
  <c r="D1437" i="1"/>
  <c r="C1437" i="1"/>
  <c r="C1436"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D1418" i="1"/>
  <c r="C1418" i="1"/>
  <c r="H1418" i="1" s="1"/>
  <c r="H1417" i="1"/>
  <c r="G1417" i="1"/>
  <c r="D1417" i="1"/>
  <c r="C1417"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D1275" i="1"/>
  <c r="C1275" i="1"/>
  <c r="D1274" i="1"/>
  <c r="C1274" i="1"/>
  <c r="D1273" i="1"/>
  <c r="H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5" i="1"/>
  <c r="D1265" i="1"/>
  <c r="G1265" i="1" s="1"/>
  <c r="C1265" i="1"/>
  <c r="D1264" i="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G1247" i="1"/>
  <c r="D1247" i="1"/>
  <c r="C1247" i="1"/>
  <c r="H1246" i="1"/>
  <c r="G1246" i="1"/>
  <c r="D1246" i="1"/>
  <c r="C1246" i="1"/>
  <c r="D1245" i="1"/>
  <c r="C1245" i="1"/>
  <c r="H1245" i="1" s="1"/>
  <c r="D1244" i="1"/>
  <c r="C1244" i="1"/>
  <c r="H1244" i="1" s="1"/>
  <c r="G1243" i="1"/>
  <c r="D1243" i="1"/>
  <c r="H1243" i="1" s="1"/>
  <c r="C1243" i="1"/>
  <c r="H1242" i="1"/>
  <c r="G1242" i="1"/>
  <c r="D1242" i="1"/>
  <c r="C1242" i="1"/>
  <c r="H1241" i="1"/>
  <c r="G1241" i="1"/>
  <c r="D1241" i="1"/>
  <c r="C1241" i="1"/>
  <c r="D1240" i="1"/>
  <c r="H1240" i="1" s="1"/>
  <c r="C1240" i="1"/>
  <c r="H1239" i="1"/>
  <c r="G1239" i="1"/>
  <c r="D1239" i="1"/>
  <c r="C1239" i="1"/>
  <c r="H1238" i="1"/>
  <c r="G1238" i="1"/>
  <c r="D1238" i="1"/>
  <c r="C1238" i="1"/>
  <c r="D1237" i="1"/>
  <c r="C1237" i="1"/>
  <c r="H1237" i="1" s="1"/>
  <c r="D1236" i="1"/>
  <c r="C1236" i="1"/>
  <c r="D1235" i="1"/>
  <c r="C1235" i="1"/>
  <c r="H1235" i="1" s="1"/>
  <c r="H1234" i="1"/>
  <c r="G1234" i="1"/>
  <c r="D1234" i="1"/>
  <c r="C1234" i="1"/>
  <c r="D1233" i="1"/>
  <c r="C1233" i="1"/>
  <c r="D1232" i="1"/>
  <c r="C1232" i="1"/>
  <c r="H1232" i="1" s="1"/>
  <c r="H1231" i="1"/>
  <c r="G1231" i="1"/>
  <c r="D1231" i="1"/>
  <c r="C1231" i="1"/>
  <c r="H1230" i="1"/>
  <c r="G1230" i="1"/>
  <c r="D1230" i="1"/>
  <c r="C1230" i="1"/>
  <c r="D1229" i="1"/>
  <c r="C1229" i="1"/>
  <c r="H1228" i="1"/>
  <c r="G1228" i="1"/>
  <c r="D1228" i="1"/>
  <c r="C1228" i="1"/>
  <c r="D1227" i="1"/>
  <c r="C1227" i="1"/>
  <c r="D1226" i="1"/>
  <c r="C1226" i="1"/>
  <c r="H1225" i="1"/>
  <c r="G1225" i="1"/>
  <c r="D1225" i="1"/>
  <c r="C1225" i="1"/>
  <c r="D1224" i="1"/>
  <c r="C1224" i="1"/>
  <c r="D1223" i="1"/>
  <c r="C1223" i="1"/>
  <c r="H1221" i="1"/>
  <c r="G1221" i="1"/>
  <c r="D1221" i="1"/>
  <c r="C1221" i="1"/>
  <c r="H1220" i="1"/>
  <c r="G1220" i="1"/>
  <c r="D1220" i="1"/>
  <c r="C1220" i="1"/>
  <c r="H1219" i="1"/>
  <c r="G1219" i="1"/>
  <c r="D1219" i="1"/>
  <c r="C1219" i="1"/>
  <c r="D1218" i="1"/>
  <c r="C1218" i="1"/>
  <c r="D1217" i="1"/>
  <c r="C1217" i="1"/>
  <c r="H1217" i="1" s="1"/>
  <c r="D1216" i="1"/>
  <c r="C1216" i="1"/>
  <c r="D1215" i="1"/>
  <c r="H1213" i="1"/>
  <c r="G1213" i="1"/>
  <c r="D1213" i="1"/>
  <c r="C1213" i="1"/>
  <c r="D1212" i="1"/>
  <c r="H1212" i="1" s="1"/>
  <c r="C1212" i="1"/>
  <c r="D1211" i="1"/>
  <c r="H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C1165" i="1"/>
  <c r="H1164" i="1"/>
  <c r="G1164" i="1"/>
  <c r="D1164" i="1"/>
  <c r="C1164" i="1"/>
  <c r="H1163" i="1"/>
  <c r="G1163"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D1156" i="1"/>
  <c r="G1156" i="1" s="1"/>
  <c r="C1156" i="1"/>
  <c r="D1155" i="1"/>
  <c r="C1155" i="1"/>
  <c r="C1154" i="1"/>
  <c r="D1151" i="1"/>
  <c r="C1151" i="1"/>
  <c r="D1150" i="1"/>
  <c r="C1150" i="1"/>
  <c r="H1149" i="1"/>
  <c r="G1149" i="1"/>
  <c r="D1149" i="1"/>
  <c r="C1149" i="1"/>
  <c r="D1148" i="1"/>
  <c r="C1148" i="1"/>
  <c r="H1147" i="1"/>
  <c r="G1147" i="1"/>
  <c r="D1147" i="1"/>
  <c r="C1147" i="1"/>
  <c r="H1146" i="1"/>
  <c r="G1146" i="1"/>
  <c r="D1146" i="1"/>
  <c r="C1146" i="1"/>
  <c r="H1145" i="1"/>
  <c r="G1145" i="1"/>
  <c r="D1145" i="1"/>
  <c r="C1145" i="1"/>
  <c r="D1144" i="1"/>
  <c r="H1144" i="1" s="1"/>
  <c r="C1144" i="1"/>
  <c r="H1143" i="1"/>
  <c r="G1143" i="1"/>
  <c r="D1143" i="1"/>
  <c r="C1143" i="1"/>
  <c r="D1142" i="1"/>
  <c r="H1142" i="1" s="1"/>
  <c r="C1142" i="1"/>
  <c r="D1141" i="1"/>
  <c r="C1141" i="1"/>
  <c r="H1140" i="1"/>
  <c r="G1140" i="1"/>
  <c r="D1140" i="1"/>
  <c r="C1140" i="1"/>
  <c r="H1139" i="1"/>
  <c r="G1139" i="1"/>
  <c r="D1139" i="1"/>
  <c r="C1139"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D1118" i="1"/>
  <c r="C1118" i="1"/>
  <c r="H1117" i="1"/>
  <c r="G1117" i="1"/>
  <c r="D1117" i="1"/>
  <c r="C1117" i="1"/>
  <c r="H1116" i="1"/>
  <c r="G1116" i="1"/>
  <c r="D1116" i="1"/>
  <c r="C1116" i="1"/>
  <c r="H1115" i="1"/>
  <c r="G1115" i="1"/>
  <c r="D1115" i="1"/>
  <c r="C1115" i="1"/>
  <c r="H1114" i="1"/>
  <c r="G1114" i="1"/>
  <c r="D1114" i="1"/>
  <c r="C1114"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3" i="1"/>
  <c r="G1063" i="1"/>
  <c r="D1063" i="1"/>
  <c r="C1063" i="1"/>
  <c r="D1062" i="1"/>
  <c r="C1062" i="1"/>
  <c r="D1061" i="1"/>
  <c r="C1061" i="1"/>
  <c r="D1060" i="1"/>
  <c r="C1060" i="1"/>
  <c r="H1059" i="1"/>
  <c r="G1059" i="1"/>
  <c r="D1059" i="1"/>
  <c r="C1059" i="1"/>
  <c r="H1058" i="1"/>
  <c r="G1058" i="1"/>
  <c r="D1058" i="1"/>
  <c r="C1058" i="1"/>
  <c r="H1057" i="1"/>
  <c r="G1057" i="1"/>
  <c r="D1057" i="1"/>
  <c r="C1057" i="1"/>
  <c r="D1056" i="1"/>
  <c r="C1056" i="1"/>
  <c r="H1055" i="1"/>
  <c r="G1055" i="1"/>
  <c r="D1055" i="1"/>
  <c r="C1055" i="1"/>
  <c r="D1054" i="1"/>
  <c r="C1054" i="1"/>
  <c r="H1053" i="1"/>
  <c r="G1053" i="1"/>
  <c r="D1053" i="1"/>
  <c r="C1053" i="1"/>
  <c r="H1052" i="1"/>
  <c r="G1052" i="1"/>
  <c r="D1052" i="1"/>
  <c r="C1052" i="1"/>
  <c r="H1051" i="1"/>
  <c r="G1051" i="1"/>
  <c r="D1051" i="1"/>
  <c r="C1051" i="1"/>
  <c r="D1050" i="1"/>
  <c r="C1050" i="1"/>
  <c r="H1050" i="1" s="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C1034" i="1"/>
  <c r="D1033" i="1"/>
  <c r="C1033" i="1"/>
  <c r="D1032" i="1"/>
  <c r="C1032" i="1"/>
  <c r="H1031" i="1"/>
  <c r="G1031" i="1"/>
  <c r="D1031" i="1"/>
  <c r="C1031" i="1"/>
  <c r="D1030" i="1"/>
  <c r="C1030" i="1"/>
  <c r="H1029" i="1"/>
  <c r="G1029" i="1"/>
  <c r="D1029" i="1"/>
  <c r="C1029" i="1"/>
  <c r="D1028" i="1"/>
  <c r="C1028" i="1"/>
  <c r="H1027" i="1"/>
  <c r="G1027" i="1"/>
  <c r="D1027" i="1"/>
  <c r="C1027"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C1018" i="1"/>
  <c r="H1017" i="1"/>
  <c r="G1017" i="1"/>
  <c r="D1017" i="1"/>
  <c r="C1017" i="1"/>
  <c r="D1016" i="1"/>
  <c r="C1016" i="1"/>
  <c r="D1015" i="1"/>
  <c r="H1015" i="1" s="1"/>
  <c r="C1015" i="1"/>
  <c r="D1014" i="1"/>
  <c r="C1014" i="1"/>
  <c r="C1013" i="1"/>
  <c r="D1012" i="1"/>
  <c r="C1012" i="1"/>
  <c r="H1011" i="1"/>
  <c r="G1011" i="1"/>
  <c r="D1011" i="1"/>
  <c r="C1011" i="1"/>
  <c r="H1010" i="1"/>
  <c r="G1010" i="1"/>
  <c r="D1010" i="1"/>
  <c r="C1010" i="1"/>
  <c r="H1009" i="1"/>
  <c r="G1009" i="1"/>
  <c r="D1009" i="1"/>
  <c r="C1009" i="1"/>
  <c r="D1008" i="1"/>
  <c r="C1008" i="1"/>
  <c r="D1007" i="1"/>
  <c r="C1007" i="1"/>
  <c r="D1006" i="1"/>
  <c r="C1006" i="1"/>
  <c r="H1005" i="1"/>
  <c r="G1005" i="1"/>
  <c r="D1005" i="1"/>
  <c r="C1005" i="1"/>
  <c r="D1004" i="1"/>
  <c r="C1004" i="1"/>
  <c r="H1004" i="1" s="1"/>
  <c r="D1003" i="1"/>
  <c r="C1003" i="1"/>
  <c r="D1002" i="1"/>
  <c r="C1002" i="1"/>
  <c r="D1001" i="1"/>
  <c r="G1001" i="1" s="1"/>
  <c r="C1001" i="1"/>
  <c r="D1000" i="1"/>
  <c r="C1000" i="1"/>
  <c r="D999" i="1"/>
  <c r="C999" i="1"/>
  <c r="H999" i="1" s="1"/>
  <c r="D998" i="1"/>
  <c r="C998" i="1"/>
  <c r="D997" i="1"/>
  <c r="D996" i="1"/>
  <c r="C996" i="1"/>
  <c r="H996" i="1" s="1"/>
  <c r="H995" i="1"/>
  <c r="G995" i="1"/>
  <c r="D995" i="1"/>
  <c r="C995" i="1"/>
  <c r="H994" i="1"/>
  <c r="G994" i="1"/>
  <c r="D994" i="1"/>
  <c r="C994" i="1"/>
  <c r="D993" i="1"/>
  <c r="C993" i="1"/>
  <c r="D992" i="1"/>
  <c r="C992" i="1"/>
  <c r="H992" i="1" s="1"/>
  <c r="D991" i="1"/>
  <c r="C991" i="1"/>
  <c r="D989" i="1"/>
  <c r="C989" i="1"/>
  <c r="H989" i="1" s="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G816" i="1" s="1"/>
  <c r="C816" i="1"/>
  <c r="H815" i="1"/>
  <c r="G815" i="1"/>
  <c r="D815" i="1"/>
  <c r="C815" i="1"/>
  <c r="H814" i="1"/>
  <c r="G814" i="1"/>
  <c r="D814" i="1"/>
  <c r="C814" i="1"/>
  <c r="H813" i="1"/>
  <c r="G813" i="1"/>
  <c r="D813" i="1"/>
  <c r="C813" i="1"/>
  <c r="D812" i="1"/>
  <c r="G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D716" i="1"/>
  <c r="C716" i="1"/>
  <c r="H716" i="1" s="1"/>
  <c r="D715" i="1"/>
  <c r="C715" i="1"/>
  <c r="D714" i="1"/>
  <c r="H714" i="1" s="1"/>
  <c r="C714" i="1"/>
  <c r="H713" i="1"/>
  <c r="D713" i="1"/>
  <c r="G713" i="1" s="1"/>
  <c r="C713" i="1"/>
  <c r="D712" i="1"/>
  <c r="H712" i="1" s="1"/>
  <c r="C712" i="1"/>
  <c r="D711" i="1"/>
  <c r="C711" i="1"/>
  <c r="H711" i="1" s="1"/>
  <c r="D710" i="1"/>
  <c r="C710" i="1"/>
  <c r="G709" i="1"/>
  <c r="D709" i="1"/>
  <c r="H709" i="1" s="1"/>
  <c r="C709" i="1"/>
  <c r="H708" i="1"/>
  <c r="G708" i="1"/>
  <c r="D708" i="1"/>
  <c r="C708" i="1"/>
  <c r="H707" i="1"/>
  <c r="G707" i="1"/>
  <c r="D707" i="1"/>
  <c r="C707" i="1"/>
  <c r="H706" i="1"/>
  <c r="G706" i="1"/>
  <c r="D706" i="1"/>
  <c r="C706" i="1"/>
  <c r="D705" i="1"/>
  <c r="H705" i="1" s="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G646" i="1"/>
  <c r="D646" i="1"/>
  <c r="C646" i="1"/>
  <c r="D645" i="1"/>
  <c r="C645" i="1"/>
  <c r="G644" i="1"/>
  <c r="D644" i="1"/>
  <c r="C644" i="1"/>
  <c r="H644" i="1" s="1"/>
  <c r="D643" i="1"/>
  <c r="C643" i="1"/>
  <c r="G642" i="1"/>
  <c r="D642" i="1"/>
  <c r="H642" i="1" s="1"/>
  <c r="C642" i="1"/>
  <c r="D641" i="1"/>
  <c r="C641" i="1"/>
  <c r="C638" i="1"/>
  <c r="D637" i="1"/>
  <c r="H632" i="1"/>
  <c r="G632" i="1"/>
  <c r="D632" i="1"/>
  <c r="C632" i="1"/>
  <c r="D631" i="1"/>
  <c r="G631" i="1" s="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C413" i="1"/>
  <c r="D412" i="1"/>
  <c r="C412" i="1"/>
  <c r="D411" i="1"/>
  <c r="C411" i="1"/>
  <c r="G411" i="1" s="1"/>
  <c r="D406" i="1"/>
  <c r="C406" i="1"/>
  <c r="H405" i="1"/>
  <c r="G405" i="1"/>
  <c r="D405" i="1"/>
  <c r="C405" i="1"/>
  <c r="H404" i="1"/>
  <c r="G404" i="1"/>
  <c r="D404" i="1"/>
  <c r="C404" i="1"/>
  <c r="H401" i="1"/>
  <c r="G401" i="1"/>
  <c r="D401" i="1"/>
  <c r="C401" i="1"/>
  <c r="H400" i="1"/>
  <c r="G400" i="1"/>
  <c r="D400" i="1"/>
  <c r="C400" i="1"/>
  <c r="H399" i="1"/>
  <c r="G399" i="1"/>
  <c r="D399" i="1"/>
  <c r="C399" i="1"/>
  <c r="D398" i="1"/>
  <c r="C398" i="1"/>
  <c r="G398" i="1" s="1"/>
  <c r="D397" i="1"/>
  <c r="G397" i="1" s="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D388" i="1"/>
  <c r="C388" i="1"/>
  <c r="G388" i="1" s="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G379" i="1" s="1"/>
  <c r="D378" i="1"/>
  <c r="H378" i="1" s="1"/>
  <c r="C378" i="1"/>
  <c r="H377" i="1"/>
  <c r="G377" i="1"/>
  <c r="D377" i="1"/>
  <c r="C377" i="1"/>
  <c r="H376" i="1"/>
  <c r="G376" i="1"/>
  <c r="D376" i="1"/>
  <c r="C376" i="1"/>
  <c r="H375" i="1"/>
  <c r="G375" i="1"/>
  <c r="D375" i="1"/>
  <c r="C375" i="1"/>
  <c r="D374" i="1"/>
  <c r="C374" i="1"/>
  <c r="G374" i="1" s="1"/>
  <c r="H373" i="1"/>
  <c r="G373" i="1"/>
  <c r="D373" i="1"/>
  <c r="C373" i="1"/>
  <c r="H372" i="1"/>
  <c r="G372" i="1"/>
  <c r="D372" i="1"/>
  <c r="C372" i="1"/>
  <c r="D371" i="1"/>
  <c r="C371" i="1"/>
  <c r="G371" i="1" s="1"/>
  <c r="D370" i="1"/>
  <c r="C370" i="1"/>
  <c r="G370" i="1" s="1"/>
  <c r="D369" i="1"/>
  <c r="C369" i="1"/>
  <c r="G369" i="1" s="1"/>
  <c r="G368" i="1"/>
  <c r="D368" i="1"/>
  <c r="H368" i="1" s="1"/>
  <c r="C368" i="1"/>
  <c r="D367" i="1"/>
  <c r="C367" i="1"/>
  <c r="D366" i="1"/>
  <c r="C366"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D354" i="1"/>
  <c r="C354" i="1"/>
  <c r="H354" i="1" s="1"/>
  <c r="H353" i="1"/>
  <c r="G353" i="1"/>
  <c r="D353" i="1"/>
  <c r="C353" i="1"/>
  <c r="H352" i="1"/>
  <c r="G352" i="1"/>
  <c r="D352" i="1"/>
  <c r="C352"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C274" i="1"/>
  <c r="H274" i="1" s="1"/>
  <c r="H273" i="1"/>
  <c r="G273" i="1"/>
  <c r="D273" i="1"/>
  <c r="C273" i="1"/>
  <c r="H272" i="1"/>
  <c r="G272" i="1"/>
  <c r="D272" i="1"/>
  <c r="C272" i="1"/>
  <c r="D271" i="1"/>
  <c r="H271" i="1" s="1"/>
  <c r="C271" i="1"/>
  <c r="H270" i="1"/>
  <c r="G270" i="1"/>
  <c r="D270" i="1"/>
  <c r="C270" i="1"/>
  <c r="D269" i="1"/>
  <c r="C269" i="1"/>
  <c r="H268" i="1"/>
  <c r="G268" i="1"/>
  <c r="D268" i="1"/>
  <c r="C268" i="1"/>
  <c r="H267" i="1"/>
  <c r="G267" i="1"/>
  <c r="D267" i="1"/>
  <c r="C267" i="1"/>
  <c r="H266" i="1"/>
  <c r="G266" i="1"/>
  <c r="D266" i="1"/>
  <c r="C266" i="1"/>
  <c r="H265" i="1"/>
  <c r="G265" i="1"/>
  <c r="D265" i="1"/>
  <c r="C265" i="1"/>
  <c r="H264" i="1"/>
  <c r="G264" i="1"/>
  <c r="D264" i="1"/>
  <c r="C264" i="1"/>
  <c r="D263" i="1"/>
  <c r="C263" i="1"/>
  <c r="H262" i="1"/>
  <c r="G262" i="1"/>
  <c r="D262" i="1"/>
  <c r="C262" i="1"/>
  <c r="D261" i="1"/>
  <c r="C261" i="1"/>
  <c r="D260" i="1"/>
  <c r="C260" i="1"/>
  <c r="H258" i="1"/>
  <c r="G258" i="1"/>
  <c r="D258" i="1"/>
  <c r="C258" i="1"/>
  <c r="H257" i="1"/>
  <c r="G257" i="1"/>
  <c r="D257" i="1"/>
  <c r="C257" i="1"/>
  <c r="D256" i="1"/>
  <c r="C256" i="1"/>
  <c r="G255"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G248" i="1"/>
  <c r="D248" i="1"/>
  <c r="C248" i="1"/>
  <c r="H247" i="1"/>
  <c r="G247" i="1"/>
  <c r="D247" i="1"/>
  <c r="C247" i="1"/>
  <c r="D246" i="1"/>
  <c r="C246" i="1"/>
  <c r="H245" i="1"/>
  <c r="G245" i="1"/>
  <c r="D245" i="1"/>
  <c r="C245" i="1"/>
  <c r="D244" i="1"/>
  <c r="C244" i="1"/>
  <c r="H244" i="1" s="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D209" i="1"/>
  <c r="C209" i="1"/>
  <c r="D208" i="1"/>
  <c r="C208" i="1"/>
  <c r="H208" i="1" s="1"/>
  <c r="D207" i="1"/>
  <c r="C207" i="1"/>
  <c r="G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G190" i="1"/>
  <c r="D190" i="1"/>
  <c r="H190" i="1" s="1"/>
  <c r="C190" i="1"/>
  <c r="D189" i="1"/>
  <c r="C189" i="1"/>
  <c r="D188" i="1"/>
  <c r="C188" i="1"/>
  <c r="D187" i="1"/>
  <c r="C187" i="1"/>
  <c r="H187" i="1" s="1"/>
  <c r="H186" i="1"/>
  <c r="G186" i="1"/>
  <c r="D186" i="1"/>
  <c r="C186" i="1"/>
  <c r="H185" i="1"/>
  <c r="G185" i="1"/>
  <c r="D185" i="1"/>
  <c r="C185" i="1"/>
  <c r="D184" i="1"/>
  <c r="C184" i="1"/>
  <c r="D183" i="1"/>
  <c r="C183" i="1"/>
  <c r="G182" i="1"/>
  <c r="D182" i="1"/>
  <c r="H182" i="1" s="1"/>
  <c r="C182" i="1"/>
  <c r="D181" i="1"/>
  <c r="C181" i="1"/>
  <c r="D180" i="1"/>
  <c r="C180" i="1"/>
  <c r="H180" i="1" s="1"/>
  <c r="D179" i="1"/>
  <c r="C179" i="1"/>
  <c r="H179" i="1" s="1"/>
  <c r="D178" i="1"/>
  <c r="C178" i="1"/>
  <c r="H178" i="1" s="1"/>
  <c r="D177" i="1"/>
  <c r="C177" i="1"/>
  <c r="D176" i="1"/>
  <c r="C176" i="1"/>
  <c r="H176" i="1" s="1"/>
  <c r="D175" i="1"/>
  <c r="C175" i="1"/>
  <c r="D174" i="1"/>
  <c r="C174" i="1"/>
  <c r="D173" i="1"/>
  <c r="C173" i="1"/>
  <c r="D172" i="1"/>
  <c r="C172" i="1"/>
  <c r="H171" i="1"/>
  <c r="G171" i="1"/>
  <c r="D171" i="1"/>
  <c r="C171" i="1"/>
  <c r="D170" i="1"/>
  <c r="C170" i="1"/>
  <c r="D169" i="1"/>
  <c r="C169" i="1"/>
  <c r="D168" i="1"/>
  <c r="C168" i="1"/>
  <c r="D167" i="1"/>
  <c r="C167" i="1"/>
  <c r="H167" i="1" s="1"/>
  <c r="D166" i="1"/>
  <c r="C166" i="1"/>
  <c r="D165" i="1"/>
  <c r="C165" i="1"/>
  <c r="H164" i="1"/>
  <c r="D164" i="1"/>
  <c r="G164" i="1" s="1"/>
  <c r="C164" i="1"/>
  <c r="H163" i="1"/>
  <c r="G163" i="1"/>
  <c r="D163" i="1"/>
  <c r="C163" i="1"/>
  <c r="H162" i="1"/>
  <c r="G162" i="1"/>
  <c r="D162" i="1"/>
  <c r="C162" i="1"/>
  <c r="D161" i="1"/>
  <c r="C161" i="1"/>
  <c r="D160" i="1"/>
  <c r="C160" i="1"/>
  <c r="D158" i="1"/>
  <c r="H158" i="1" s="1"/>
  <c r="C158" i="1"/>
  <c r="D157" i="1"/>
  <c r="C157" i="1"/>
  <c r="H156" i="1"/>
  <c r="G156" i="1"/>
  <c r="D156" i="1"/>
  <c r="C156" i="1"/>
  <c r="D155" i="1"/>
  <c r="C155" i="1"/>
  <c r="H154" i="1"/>
  <c r="G154" i="1"/>
  <c r="D154" i="1"/>
  <c r="C154" i="1"/>
  <c r="H153" i="1"/>
  <c r="G153" i="1"/>
  <c r="D153" i="1"/>
  <c r="C153" i="1"/>
  <c r="G152" i="1"/>
  <c r="D152" i="1"/>
  <c r="H152" i="1" s="1"/>
  <c r="C152" i="1"/>
  <c r="D151" i="1"/>
  <c r="C151" i="1"/>
  <c r="H151" i="1" s="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C131" i="1"/>
  <c r="D130" i="1"/>
  <c r="C130" i="1"/>
  <c r="D129" i="1"/>
  <c r="H128" i="1"/>
  <c r="G128" i="1"/>
  <c r="D128" i="1"/>
  <c r="C128" i="1"/>
  <c r="H127" i="1"/>
  <c r="G127" i="1"/>
  <c r="D127" i="1"/>
  <c r="C127" i="1"/>
  <c r="D126" i="1"/>
  <c r="C126" i="1"/>
  <c r="H126" i="1" s="1"/>
  <c r="D125" i="1"/>
  <c r="C125" i="1"/>
  <c r="D124" i="1"/>
  <c r="C124" i="1"/>
  <c r="D123" i="1"/>
  <c r="C123" i="1"/>
  <c r="H123" i="1" s="1"/>
  <c r="D122" i="1"/>
  <c r="C122" i="1"/>
  <c r="D121" i="1"/>
  <c r="C121" i="1"/>
  <c r="H119" i="1"/>
  <c r="G119" i="1"/>
  <c r="D119" i="1"/>
  <c r="C119" i="1"/>
  <c r="H118" i="1"/>
  <c r="G118" i="1"/>
  <c r="D118" i="1"/>
  <c r="C118" i="1"/>
  <c r="H117" i="1"/>
  <c r="G117" i="1"/>
  <c r="D117" i="1"/>
  <c r="C117" i="1"/>
  <c r="H116" i="1"/>
  <c r="G116" i="1"/>
  <c r="D116" i="1"/>
  <c r="C116"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D84" i="1"/>
  <c r="C84" i="1"/>
  <c r="D83" i="1"/>
  <c r="C83" i="1"/>
  <c r="H83" i="1" s="1"/>
  <c r="H82" i="1"/>
  <c r="G82" i="1"/>
  <c r="D82" i="1"/>
  <c r="C82" i="1"/>
  <c r="D81" i="1"/>
  <c r="C81" i="1"/>
  <c r="H81" i="1" s="1"/>
  <c r="H80" i="1"/>
  <c r="G80" i="1"/>
  <c r="D80" i="1"/>
  <c r="C80" i="1"/>
  <c r="D79" i="1"/>
  <c r="C79" i="1"/>
  <c r="C78" i="1"/>
  <c r="H77" i="1"/>
  <c r="G77" i="1"/>
  <c r="D77" i="1"/>
  <c r="C77" i="1"/>
  <c r="D76" i="1"/>
  <c r="H76" i="1" s="1"/>
  <c r="C76" i="1"/>
  <c r="D75" i="1"/>
  <c r="C75" i="1"/>
  <c r="D74" i="1"/>
  <c r="C74"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H56" i="1" s="1"/>
  <c r="D55" i="1"/>
  <c r="C55" i="1"/>
  <c r="H55" i="1" s="1"/>
  <c r="D54" i="1"/>
  <c r="C54" i="1"/>
  <c r="D53" i="1"/>
  <c r="C53" i="1"/>
  <c r="H53" i="1" s="1"/>
  <c r="G52" i="1"/>
  <c r="D52" i="1"/>
  <c r="H52" i="1" s="1"/>
  <c r="C52" i="1"/>
  <c r="D51" i="1"/>
  <c r="C51" i="1"/>
  <c r="H51" i="1" s="1"/>
  <c r="D50" i="1"/>
  <c r="C50" i="1"/>
  <c r="H49" i="1"/>
  <c r="G49" i="1"/>
  <c r="D49" i="1"/>
  <c r="C49" i="1"/>
  <c r="D48" i="1"/>
  <c r="C48" i="1"/>
  <c r="D47" i="1"/>
  <c r="G47" i="1" s="1"/>
  <c r="C47" i="1"/>
  <c r="H47" i="1" s="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0" i="9" l="1"/>
  <c r="B290" i="9" s="1"/>
  <c r="H1576" i="1"/>
  <c r="H1577" i="1"/>
  <c r="H1569" i="1"/>
  <c r="H1565" i="1"/>
  <c r="D43" i="8"/>
  <c r="G1519" i="1"/>
  <c r="H1509" i="1"/>
  <c r="G1507" i="1"/>
  <c r="D24" i="8"/>
  <c r="C1499" i="1" s="1"/>
  <c r="H1501" i="1"/>
  <c r="H1500" i="1"/>
  <c r="H1492" i="1"/>
  <c r="H1481" i="1"/>
  <c r="G1483" i="1"/>
  <c r="H1484" i="1"/>
  <c r="H1480" i="1"/>
  <c r="H1453" i="1"/>
  <c r="H1455" i="1"/>
  <c r="H1454" i="1"/>
  <c r="E5" i="7"/>
  <c r="F122" i="6"/>
  <c r="H1416" i="1"/>
  <c r="H1278" i="1"/>
  <c r="H1275" i="1"/>
  <c r="H1274" i="1"/>
  <c r="G1273" i="1"/>
  <c r="H1266" i="1"/>
  <c r="H1264" i="1"/>
  <c r="H1263" i="1"/>
  <c r="H1247" i="1"/>
  <c r="G1240" i="1"/>
  <c r="H1236" i="1"/>
  <c r="F259" i="5"/>
  <c r="H1233" i="1"/>
  <c r="G1229" i="1"/>
  <c r="G1227" i="1"/>
  <c r="E245" i="5"/>
  <c r="D1222" i="1" s="1"/>
  <c r="F250" i="5"/>
  <c r="E279" i="9"/>
  <c r="B279" i="9" s="1"/>
  <c r="H1224" i="1"/>
  <c r="H1223" i="1"/>
  <c r="G1226" i="1"/>
  <c r="H1218" i="1"/>
  <c r="H1216" i="1"/>
  <c r="G1211" i="1"/>
  <c r="G1212" i="1"/>
  <c r="G1166" i="1"/>
  <c r="H1165" i="1"/>
  <c r="H1157" i="1"/>
  <c r="H1160" i="1"/>
  <c r="D1154" i="1"/>
  <c r="H1154" i="1" s="1"/>
  <c r="H1155" i="1"/>
  <c r="H1151" i="1"/>
  <c r="H1150" i="1"/>
  <c r="H1148" i="1"/>
  <c r="F170" i="5"/>
  <c r="G1142" i="1"/>
  <c r="G1144" i="1"/>
  <c r="H1141" i="1"/>
  <c r="H1124" i="1"/>
  <c r="H1138" i="1"/>
  <c r="H1113" i="1"/>
  <c r="F135" i="5"/>
  <c r="H1118" i="1"/>
  <c r="G1064" i="1"/>
  <c r="G1062" i="1"/>
  <c r="G1061" i="1"/>
  <c r="G1056" i="1"/>
  <c r="G1060" i="1"/>
  <c r="G1054" i="1"/>
  <c r="H1048" i="1"/>
  <c r="E69" i="5"/>
  <c r="D1047" i="1" s="1"/>
  <c r="H1034" i="1"/>
  <c r="H1035" i="1"/>
  <c r="G1033" i="1"/>
  <c r="G1032" i="1"/>
  <c r="G1030" i="1"/>
  <c r="G1028" i="1"/>
  <c r="G1026" i="1"/>
  <c r="G1025" i="1"/>
  <c r="G1023" i="1"/>
  <c r="F45" i="5"/>
  <c r="G1018" i="1"/>
  <c r="G1016" i="1"/>
  <c r="G1015" i="1"/>
  <c r="H1013" i="1"/>
  <c r="H1014" i="1"/>
  <c r="F35" i="5"/>
  <c r="H1012" i="1"/>
  <c r="H1007" i="1"/>
  <c r="H1008" i="1"/>
  <c r="F29" i="5"/>
  <c r="H1006" i="1"/>
  <c r="H1003" i="1"/>
  <c r="H997" i="1"/>
  <c r="H1002" i="1"/>
  <c r="H1001" i="1"/>
  <c r="H1000" i="1"/>
  <c r="F19" i="5"/>
  <c r="E12" i="5"/>
  <c r="D990" i="1" s="1"/>
  <c r="H998" i="1"/>
  <c r="H991" i="1"/>
  <c r="H993" i="1"/>
  <c r="F13" i="5"/>
  <c r="H986" i="1"/>
  <c r="H988" i="1"/>
  <c r="H987" i="1"/>
  <c r="E7" i="5"/>
  <c r="F8" i="5"/>
  <c r="H816" i="1"/>
  <c r="H812" i="1"/>
  <c r="H715" i="1"/>
  <c r="G714" i="1"/>
  <c r="E43" i="9"/>
  <c r="B43" i="9" s="1"/>
  <c r="F219" i="9"/>
  <c r="B219" i="9" s="1"/>
  <c r="G712" i="1"/>
  <c r="H710" i="1"/>
  <c r="E39" i="9"/>
  <c r="B39" i="9" s="1"/>
  <c r="G705" i="1"/>
  <c r="H703" i="1"/>
  <c r="H669" i="1"/>
  <c r="G647" i="1"/>
  <c r="H649" i="1"/>
  <c r="H643" i="1"/>
  <c r="H645" i="1"/>
  <c r="F652" i="4"/>
  <c r="H641" i="1"/>
  <c r="H631" i="1"/>
  <c r="H406" i="1"/>
  <c r="F402" i="4"/>
  <c r="H386" i="1"/>
  <c r="G389" i="1"/>
  <c r="E363" i="4"/>
  <c r="D358" i="1" s="1"/>
  <c r="G378" i="1"/>
  <c r="F383" i="4"/>
  <c r="D364" i="1"/>
  <c r="H367" i="1"/>
  <c r="H366" i="1"/>
  <c r="H365" i="1"/>
  <c r="H364" i="1"/>
  <c r="F369" i="4"/>
  <c r="E350" i="4"/>
  <c r="D345" i="1" s="1"/>
  <c r="H351" i="1"/>
  <c r="G321" i="1"/>
  <c r="G322" i="1"/>
  <c r="H306" i="1"/>
  <c r="F311" i="4"/>
  <c r="H307" i="1"/>
  <c r="E298" i="4"/>
  <c r="G291" i="1"/>
  <c r="H290" i="1"/>
  <c r="H413" i="1"/>
  <c r="E644" i="4"/>
  <c r="D638" i="1" s="1"/>
  <c r="H288" i="1"/>
  <c r="G412" i="1"/>
  <c r="F416" i="4"/>
  <c r="H638" i="1"/>
  <c r="G290" i="1"/>
  <c r="H269" i="1"/>
  <c r="G271" i="1"/>
  <c r="E263" i="4"/>
  <c r="D259" i="1" s="1"/>
  <c r="F273" i="4"/>
  <c r="H263" i="1"/>
  <c r="H261" i="1"/>
  <c r="H260" i="1"/>
  <c r="H248" i="1"/>
  <c r="H256" i="1"/>
  <c r="F252" i="4"/>
  <c r="E67" i="9"/>
  <c r="B67" i="9" s="1"/>
  <c r="H220" i="1"/>
  <c r="F224" i="4"/>
  <c r="H243" i="1"/>
  <c r="H246" i="1"/>
  <c r="E56" i="9"/>
  <c r="B56" i="9" s="1"/>
  <c r="G206" i="1"/>
  <c r="H209" i="1"/>
  <c r="E196" i="4"/>
  <c r="D192" i="1" s="1"/>
  <c r="F210" i="4"/>
  <c r="H191" i="1"/>
  <c r="H189" i="1"/>
  <c r="H188" i="1"/>
  <c r="F188" i="4"/>
  <c r="H184" i="1"/>
  <c r="H183" i="1"/>
  <c r="E44" i="9"/>
  <c r="B44" i="9" s="1"/>
  <c r="F220" i="9"/>
  <c r="H181" i="1"/>
  <c r="H177" i="1"/>
  <c r="H175" i="1"/>
  <c r="H173" i="1"/>
  <c r="F177" i="4"/>
  <c r="H174" i="1"/>
  <c r="H172" i="1"/>
  <c r="H170" i="1"/>
  <c r="H169" i="1"/>
  <c r="H168" i="1"/>
  <c r="H166" i="1"/>
  <c r="F169" i="4"/>
  <c r="H165" i="1"/>
  <c r="E163" i="4"/>
  <c r="D159" i="1" s="1"/>
  <c r="F164" i="4"/>
  <c r="E40" i="9"/>
  <c r="B40" i="9" s="1"/>
  <c r="G160" i="1"/>
  <c r="G161" i="1"/>
  <c r="G158" i="1"/>
  <c r="H155" i="1"/>
  <c r="F159" i="4"/>
  <c r="H157" i="1"/>
  <c r="E152" i="4"/>
  <c r="D148" i="1" s="1"/>
  <c r="H149" i="1"/>
  <c r="F153" i="4"/>
  <c r="H150" i="1"/>
  <c r="G132" i="1"/>
  <c r="H130" i="1"/>
  <c r="H131" i="1"/>
  <c r="F134" i="4"/>
  <c r="F128" i="4"/>
  <c r="H124" i="1"/>
  <c r="H125" i="1"/>
  <c r="H122" i="1"/>
  <c r="F125" i="4"/>
  <c r="G121" i="1"/>
  <c r="G115" i="1"/>
  <c r="E37" i="9"/>
  <c r="B37" i="9" s="1"/>
  <c r="H113" i="1"/>
  <c r="H108" i="1"/>
  <c r="H78" i="1"/>
  <c r="H84" i="1"/>
  <c r="H79" i="1"/>
  <c r="F82" i="4"/>
  <c r="G76" i="1"/>
  <c r="H75" i="1"/>
  <c r="G73" i="1"/>
  <c r="H74" i="1"/>
  <c r="F77" i="4"/>
  <c r="E29" i="9"/>
  <c r="B29" i="9" s="1"/>
  <c r="H65" i="1"/>
  <c r="H54" i="1"/>
  <c r="F54" i="4"/>
  <c r="H50" i="1"/>
  <c r="F51" i="4"/>
  <c r="G48" i="1"/>
  <c r="E6" i="4"/>
  <c r="F216" i="9"/>
  <c r="E26" i="9"/>
  <c r="B26" i="9" s="1"/>
  <c r="E284" i="9"/>
  <c r="B284" i="9" s="1"/>
  <c r="D114" i="6"/>
  <c r="G1416" i="1"/>
  <c r="G1418" i="1"/>
  <c r="G1278" i="1"/>
  <c r="G1275" i="1"/>
  <c r="G1274" i="1"/>
  <c r="G1266" i="1"/>
  <c r="G1264" i="1"/>
  <c r="G1263" i="1"/>
  <c r="G1245" i="1"/>
  <c r="G1244" i="1"/>
  <c r="G1235" i="1"/>
  <c r="G1236" i="1"/>
  <c r="G1237" i="1"/>
  <c r="G1233" i="1"/>
  <c r="G1232" i="1"/>
  <c r="H1227" i="1"/>
  <c r="H1229" i="1"/>
  <c r="D245" i="5"/>
  <c r="H1226" i="1"/>
  <c r="G1223" i="1"/>
  <c r="G1224" i="1"/>
  <c r="G1218" i="1"/>
  <c r="G1216" i="1"/>
  <c r="G1217" i="1"/>
  <c r="D238" i="5"/>
  <c r="C1215" i="1" s="1"/>
  <c r="G1165" i="1"/>
  <c r="G1157" i="1"/>
  <c r="G1160" i="1"/>
  <c r="G1155" i="1"/>
  <c r="G1148" i="1"/>
  <c r="G1151" i="1"/>
  <c r="G1150" i="1"/>
  <c r="G1124" i="1"/>
  <c r="G1141" i="1"/>
  <c r="G1138" i="1"/>
  <c r="G1113" i="1"/>
  <c r="G1118" i="1"/>
  <c r="D134" i="5"/>
  <c r="H1064" i="1"/>
  <c r="H1062" i="1"/>
  <c r="H1061" i="1"/>
  <c r="H1056" i="1"/>
  <c r="H1060" i="1"/>
  <c r="H1054" i="1"/>
  <c r="C1047" i="1"/>
  <c r="F69" i="5"/>
  <c r="G1048" i="1"/>
  <c r="G1050" i="1"/>
  <c r="F70" i="5"/>
  <c r="G1034" i="1"/>
  <c r="G1035" i="1"/>
  <c r="H1033" i="1"/>
  <c r="H1030" i="1"/>
  <c r="H1032" i="1"/>
  <c r="H1028" i="1"/>
  <c r="H1026" i="1"/>
  <c r="H1023" i="1"/>
  <c r="H1025" i="1"/>
  <c r="H1018" i="1"/>
  <c r="H1016" i="1"/>
  <c r="G1013" i="1"/>
  <c r="G1014" i="1"/>
  <c r="G1012" i="1"/>
  <c r="G1007" i="1"/>
  <c r="G1008" i="1"/>
  <c r="G1006" i="1"/>
  <c r="G1004" i="1"/>
  <c r="G1003" i="1"/>
  <c r="G1002" i="1"/>
  <c r="G1000" i="1"/>
  <c r="G999" i="1"/>
  <c r="G997" i="1"/>
  <c r="G998" i="1"/>
  <c r="G996" i="1"/>
  <c r="G993" i="1"/>
  <c r="G991" i="1"/>
  <c r="G992" i="1"/>
  <c r="D12" i="5"/>
  <c r="D7" i="5" s="1"/>
  <c r="G989" i="1"/>
  <c r="G988" i="1"/>
  <c r="G986" i="1"/>
  <c r="G987" i="1"/>
  <c r="G719" i="1"/>
  <c r="G716" i="1"/>
  <c r="G715" i="1"/>
  <c r="G711" i="1"/>
  <c r="G710" i="1"/>
  <c r="G703" i="1"/>
  <c r="E22" i="9"/>
  <c r="B22" i="9" s="1"/>
  <c r="G643" i="1"/>
  <c r="G645" i="1"/>
  <c r="G641" i="1"/>
  <c r="G406" i="1"/>
  <c r="H398" i="1"/>
  <c r="H389" i="1"/>
  <c r="H388" i="1"/>
  <c r="H379" i="1"/>
  <c r="H374" i="1"/>
  <c r="H371" i="1"/>
  <c r="H370" i="1"/>
  <c r="H369" i="1"/>
  <c r="G367" i="1"/>
  <c r="D363" i="4"/>
  <c r="G366" i="1"/>
  <c r="G364" i="1"/>
  <c r="G365" i="1"/>
  <c r="G351" i="1"/>
  <c r="G354" i="1"/>
  <c r="G306" i="1"/>
  <c r="G307" i="1"/>
  <c r="G308" i="1"/>
  <c r="F312" i="4"/>
  <c r="H291" i="1"/>
  <c r="G413" i="1"/>
  <c r="H411" i="1"/>
  <c r="H412" i="1"/>
  <c r="G638" i="1"/>
  <c r="G288" i="1"/>
  <c r="D643" i="4"/>
  <c r="F417" i="4"/>
  <c r="G269" i="1"/>
  <c r="G274" i="1"/>
  <c r="G260" i="1"/>
  <c r="G263" i="1"/>
  <c r="G261" i="1"/>
  <c r="D263" i="4"/>
  <c r="G256" i="1"/>
  <c r="E225" i="9"/>
  <c r="B225" i="9" s="1"/>
  <c r="G246" i="1"/>
  <c r="G220" i="1"/>
  <c r="G243" i="1"/>
  <c r="G244" i="1"/>
  <c r="G209" i="1"/>
  <c r="G208" i="1"/>
  <c r="H206" i="1"/>
  <c r="H207" i="1"/>
  <c r="G191" i="1"/>
  <c r="G189" i="1"/>
  <c r="G188" i="1"/>
  <c r="G184" i="1"/>
  <c r="G187" i="1"/>
  <c r="E46" i="9"/>
  <c r="B46" i="9" s="1"/>
  <c r="G183" i="1"/>
  <c r="G181" i="1"/>
  <c r="G180" i="1"/>
  <c r="G179" i="1"/>
  <c r="E42" i="9"/>
  <c r="B42" i="9" s="1"/>
  <c r="G178" i="1"/>
  <c r="G177" i="1"/>
  <c r="G176" i="1"/>
  <c r="G175" i="1"/>
  <c r="G173" i="1"/>
  <c r="G174" i="1"/>
  <c r="G172" i="1"/>
  <c r="G170" i="1"/>
  <c r="G165" i="1"/>
  <c r="G169" i="1"/>
  <c r="G168" i="1"/>
  <c r="G167" i="1"/>
  <c r="G166" i="1"/>
  <c r="H160" i="1"/>
  <c r="H161" i="1"/>
  <c r="G155" i="1"/>
  <c r="G157" i="1"/>
  <c r="G151" i="1"/>
  <c r="G149" i="1"/>
  <c r="G150" i="1"/>
  <c r="G130" i="1"/>
  <c r="G131" i="1"/>
  <c r="D133" i="4"/>
  <c r="G126" i="1"/>
  <c r="G124" i="1"/>
  <c r="G125" i="1"/>
  <c r="H121" i="1"/>
  <c r="G123" i="1"/>
  <c r="G122" i="1"/>
  <c r="G108" i="1"/>
  <c r="H115" i="1"/>
  <c r="D106" i="4"/>
  <c r="G113" i="1"/>
  <c r="G84" i="1"/>
  <c r="G83" i="1"/>
  <c r="F83" i="4"/>
  <c r="G78" i="1"/>
  <c r="G79" i="1"/>
  <c r="G81" i="1"/>
  <c r="H73" i="1"/>
  <c r="G75" i="1"/>
  <c r="G74" i="1"/>
  <c r="G64" i="1"/>
  <c r="G65" i="1"/>
  <c r="G54" i="1"/>
  <c r="G53" i="1"/>
  <c r="G50" i="1"/>
  <c r="G51" i="1"/>
  <c r="H48" i="1"/>
  <c r="G55" i="1"/>
  <c r="G56" i="1"/>
  <c r="E283" i="9"/>
  <c r="B283" i="9" s="1"/>
  <c r="B216" i="9"/>
  <c r="I1473" i="1"/>
  <c r="I1476" i="1"/>
  <c r="F45" i="4"/>
  <c r="D44" i="4"/>
  <c r="E636" i="4"/>
  <c r="D630" i="1" s="1"/>
  <c r="G1440" i="1"/>
  <c r="I1440" i="1" s="1"/>
  <c r="G1442" i="1"/>
  <c r="I1442" i="1" s="1"/>
  <c r="G1444" i="1"/>
  <c r="I1444" i="1" s="1"/>
  <c r="J1445" i="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421" i="4"/>
  <c r="J1439" i="1"/>
  <c r="J1441" i="1"/>
  <c r="J1443"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D68" i="5"/>
  <c r="D50" i="4"/>
  <c r="F65" i="4"/>
  <c r="G289" i="9"/>
  <c r="E289" i="9" s="1"/>
  <c r="B289" i="9" s="1"/>
  <c r="F177" i="5"/>
  <c r="D593" i="4"/>
  <c r="F87" i="5"/>
  <c r="F119" i="5"/>
  <c r="E287" i="9"/>
  <c r="B287" i="9" s="1"/>
  <c r="F180" i="5"/>
  <c r="F190" i="5"/>
  <c r="D206" i="5"/>
  <c r="F246" i="5"/>
  <c r="F5" i="6"/>
  <c r="D35" i="6"/>
  <c r="D129" i="6"/>
  <c r="M212" i="9"/>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277" i="9"/>
  <c r="E277" i="9" s="1"/>
  <c r="B277" i="9" s="1"/>
  <c r="G205" i="9"/>
  <c r="E205" i="9" s="1"/>
  <c r="B205" i="9" s="1"/>
  <c r="G197" i="9"/>
  <c r="E197" i="9" s="1"/>
  <c r="B197" i="9" s="1"/>
  <c r="H164" i="9"/>
  <c r="G165" i="9"/>
  <c r="E165" i="9" s="1"/>
  <c r="B165" i="9" s="1"/>
  <c r="G209" i="9"/>
  <c r="E209" i="9" s="1"/>
  <c r="B209" i="9" s="1"/>
  <c r="G201" i="9"/>
  <c r="E201" i="9" s="1"/>
  <c r="B201" i="9" s="1"/>
  <c r="G193" i="9"/>
  <c r="E193" i="9" s="1"/>
  <c r="B193"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I10" i="9"/>
  <c r="D124" i="4"/>
  <c r="D152" i="4"/>
  <c r="D196" i="4"/>
  <c r="D299" i="4"/>
  <c r="D351" i="4"/>
  <c r="D528" i="4"/>
  <c r="D580" i="4"/>
  <c r="E286" i="9"/>
  <c r="B286" i="9" s="1"/>
  <c r="D163" i="4"/>
  <c r="F231" i="4"/>
  <c r="F495" i="4"/>
  <c r="D515" i="4"/>
  <c r="D420" i="4" s="1"/>
  <c r="F603" i="4"/>
  <c r="E291" i="9"/>
  <c r="B291" i="9" s="1"/>
  <c r="D42" i="8"/>
  <c r="G294" i="9" s="1"/>
  <c r="E294" i="9" s="1"/>
  <c r="E87" i="5"/>
  <c r="F88" i="5"/>
  <c r="E176" i="5"/>
  <c r="E136" i="9"/>
  <c r="B136" i="9" s="1"/>
  <c r="B234" i="9"/>
  <c r="B232" i="9"/>
  <c r="B238" i="9"/>
  <c r="B248" i="9"/>
  <c r="B266" i="9"/>
  <c r="B121" i="9"/>
  <c r="E124" i="9"/>
  <c r="B124" i="9" s="1"/>
  <c r="B129" i="9"/>
  <c r="E132" i="9"/>
  <c r="B132" i="9" s="1"/>
  <c r="B137" i="9"/>
  <c r="E140" i="9"/>
  <c r="B140" i="9" s="1"/>
  <c r="B258" i="9"/>
  <c r="B224" i="9"/>
  <c r="B230" i="9"/>
  <c r="B240" i="9"/>
  <c r="B256" i="9"/>
  <c r="B262" i="9"/>
  <c r="B220" i="9"/>
  <c r="B228" i="9"/>
  <c r="B236" i="9"/>
  <c r="B244" i="9"/>
  <c r="B252" i="9"/>
  <c r="B260" i="9"/>
  <c r="F218" i="9"/>
  <c r="B218" i="9" s="1"/>
  <c r="F226" i="9"/>
  <c r="B226" i="9" s="1"/>
  <c r="F234" i="9"/>
  <c r="F242" i="9"/>
  <c r="B242" i="9" s="1"/>
  <c r="F250" i="9"/>
  <c r="B250" i="9" s="1"/>
  <c r="F258" i="9"/>
  <c r="B264" i="9"/>
  <c r="B265" i="9"/>
  <c r="B268" i="9"/>
  <c r="B269" i="9"/>
  <c r="B281" i="9"/>
  <c r="F214" i="9"/>
  <c r="B214" i="9" s="1"/>
  <c r="F222" i="9"/>
  <c r="B222" i="9" s="1"/>
  <c r="F230" i="9"/>
  <c r="F238" i="9"/>
  <c r="F246" i="9"/>
  <c r="B246" i="9" s="1"/>
  <c r="F254" i="9"/>
  <c r="B254" i="9" s="1"/>
  <c r="F262" i="9"/>
  <c r="F263" i="9"/>
  <c r="B263" i="9" s="1"/>
  <c r="F266" i="9"/>
  <c r="F267" i="9"/>
  <c r="B267" i="9" s="1"/>
  <c r="F270" i="9"/>
  <c r="B270" i="9" s="1"/>
  <c r="F271" i="9"/>
  <c r="B271" i="9" s="1"/>
  <c r="B280" i="9"/>
  <c r="I35" i="3" l="1"/>
  <c r="C1518" i="1"/>
  <c r="H1499" i="1"/>
  <c r="G1499" i="1"/>
  <c r="D1436" i="1"/>
  <c r="I29" i="3"/>
  <c r="G297" i="9"/>
  <c r="E297" i="9" s="1"/>
  <c r="B297" i="9" s="1"/>
  <c r="E237" i="5"/>
  <c r="E175" i="5" s="1"/>
  <c r="D1152" i="1" s="1"/>
  <c r="G1154" i="1"/>
  <c r="I20" i="3"/>
  <c r="D985" i="1"/>
  <c r="F212" i="9"/>
  <c r="B212" i="9" s="1"/>
  <c r="E408" i="4"/>
  <c r="D403" i="1" s="1"/>
  <c r="E407" i="4"/>
  <c r="D402" i="1" s="1"/>
  <c r="D293" i="1"/>
  <c r="E412" i="4"/>
  <c r="E151" i="4"/>
  <c r="D147" i="1" s="1"/>
  <c r="D2" i="1"/>
  <c r="I16" i="3"/>
  <c r="F114" i="6"/>
  <c r="C1408" i="1"/>
  <c r="H27" i="3"/>
  <c r="F245" i="5"/>
  <c r="C1222" i="1"/>
  <c r="D237" i="5"/>
  <c r="H23" i="3" s="1"/>
  <c r="F238" i="5"/>
  <c r="H1215" i="1"/>
  <c r="G1215" i="1"/>
  <c r="F134" i="5"/>
  <c r="C1112" i="1"/>
  <c r="H1047" i="1"/>
  <c r="G1047" i="1"/>
  <c r="F12" i="5"/>
  <c r="C990" i="1"/>
  <c r="F363" i="4"/>
  <c r="C358" i="1"/>
  <c r="F643" i="4"/>
  <c r="C637" i="1"/>
  <c r="F263" i="4"/>
  <c r="C259" i="1"/>
  <c r="F133" i="4"/>
  <c r="C129" i="1"/>
  <c r="F106" i="4"/>
  <c r="C102" i="1"/>
  <c r="F420" i="4"/>
  <c r="D635" i="4"/>
  <c r="C414" i="1"/>
  <c r="F351" i="4"/>
  <c r="D350" i="4"/>
  <c r="C346" i="1"/>
  <c r="F124" i="4"/>
  <c r="C120" i="1"/>
  <c r="F299" i="4"/>
  <c r="D298" i="4"/>
  <c r="C294" i="1"/>
  <c r="F7" i="5"/>
  <c r="D6" i="5"/>
  <c r="H20" i="3"/>
  <c r="C985" i="1"/>
  <c r="H21" i="3"/>
  <c r="C1046" i="1"/>
  <c r="I22" i="3"/>
  <c r="D1153" i="1"/>
  <c r="E68" i="5"/>
  <c r="F68" i="5" s="1"/>
  <c r="D1065" i="1"/>
  <c r="K1432" i="9"/>
  <c r="G295" i="9"/>
  <c r="E295" i="9" s="1"/>
  <c r="B295" i="9" s="1"/>
  <c r="I34" i="3"/>
  <c r="C1517" i="1"/>
  <c r="F163" i="4"/>
  <c r="C159" i="1"/>
  <c r="F580" i="4"/>
  <c r="C574" i="1"/>
  <c r="F196" i="4"/>
  <c r="C192" i="1"/>
  <c r="E164" i="9"/>
  <c r="B164" i="9" s="1"/>
  <c r="B191" i="9"/>
  <c r="F129" i="6"/>
  <c r="C1423" i="1"/>
  <c r="F593" i="4"/>
  <c r="C587" i="1"/>
  <c r="B294" i="9"/>
  <c r="F515" i="4"/>
  <c r="C509" i="1"/>
  <c r="D636" i="4"/>
  <c r="F528" i="4"/>
  <c r="C522" i="1"/>
  <c r="H20" i="9"/>
  <c r="F152" i="4"/>
  <c r="D151" i="4"/>
  <c r="G20" i="9"/>
  <c r="C148" i="1"/>
  <c r="F35" i="6"/>
  <c r="H25" i="3"/>
  <c r="C1329" i="1"/>
  <c r="G292" i="9"/>
  <c r="E292" i="9" s="1"/>
  <c r="B292" i="9" s="1"/>
  <c r="F206" i="5"/>
  <c r="C1183" i="1"/>
  <c r="D176" i="5"/>
  <c r="F50" i="4"/>
  <c r="C46" i="1"/>
  <c r="D141" i="6"/>
  <c r="F44" i="4"/>
  <c r="C40" i="1"/>
  <c r="D6" i="4"/>
  <c r="E639" i="4"/>
  <c r="D407" i="1"/>
  <c r="H1518" i="1" l="1"/>
  <c r="G1518" i="1"/>
  <c r="E293" i="9"/>
  <c r="E296" i="9"/>
  <c r="I10" i="3" s="1"/>
  <c r="H1436" i="1"/>
  <c r="G1436" i="1"/>
  <c r="D1214" i="1"/>
  <c r="I23" i="3"/>
  <c r="I17" i="3"/>
  <c r="E289" i="4"/>
  <c r="E290" i="4" s="1"/>
  <c r="D286" i="1" s="1"/>
  <c r="H1408" i="1"/>
  <c r="G1408" i="1"/>
  <c r="H1222" i="1"/>
  <c r="G1222" i="1"/>
  <c r="C1214" i="1"/>
  <c r="F237" i="5"/>
  <c r="H1112" i="1"/>
  <c r="G1112" i="1"/>
  <c r="H990" i="1"/>
  <c r="G990" i="1"/>
  <c r="E20" i="9"/>
  <c r="B20" i="9" s="1"/>
  <c r="H358" i="1"/>
  <c r="G358" i="1"/>
  <c r="H637" i="1"/>
  <c r="G637" i="1"/>
  <c r="H259" i="1"/>
  <c r="G259" i="1"/>
  <c r="H129" i="1"/>
  <c r="G129" i="1"/>
  <c r="H102" i="1"/>
  <c r="G102" i="1"/>
  <c r="D175" i="5"/>
  <c r="G276" i="9" s="1"/>
  <c r="F176" i="5"/>
  <c r="H22" i="3"/>
  <c r="C1153" i="1"/>
  <c r="G1329" i="1"/>
  <c r="H1329" i="1"/>
  <c r="H9" i="3"/>
  <c r="G522" i="1"/>
  <c r="H522" i="1"/>
  <c r="G587" i="1"/>
  <c r="H587" i="1"/>
  <c r="G120" i="1"/>
  <c r="H120" i="1"/>
  <c r="D633" i="1"/>
  <c r="G574" i="1"/>
  <c r="H574" i="1"/>
  <c r="H1517" i="1"/>
  <c r="G1517" i="1"/>
  <c r="H11" i="3"/>
  <c r="G1065" i="1"/>
  <c r="H1065" i="1"/>
  <c r="G985" i="1"/>
  <c r="H985" i="1"/>
  <c r="G1214" i="1"/>
  <c r="H1214" i="1"/>
  <c r="G414" i="1"/>
  <c r="H414" i="1"/>
  <c r="F141" i="6"/>
  <c r="H28" i="3"/>
  <c r="C1435" i="1"/>
  <c r="G299" i="9"/>
  <c r="E299" i="9" s="1"/>
  <c r="G1183" i="1"/>
  <c r="H1183" i="1"/>
  <c r="D289" i="4"/>
  <c r="F151" i="4"/>
  <c r="H17" i="3"/>
  <c r="C147" i="1"/>
  <c r="D290" i="4"/>
  <c r="D412" i="4"/>
  <c r="F6" i="4"/>
  <c r="H16" i="3"/>
  <c r="C2" i="1"/>
  <c r="G46" i="1"/>
  <c r="H46" i="1"/>
  <c r="F636" i="4"/>
  <c r="C630" i="1"/>
  <c r="G1423" i="1"/>
  <c r="H1423" i="1"/>
  <c r="I21" i="3"/>
  <c r="D1046" i="1"/>
  <c r="G1046" i="1" s="1"/>
  <c r="E6" i="5"/>
  <c r="F6" i="5" s="1"/>
  <c r="G294" i="1"/>
  <c r="H294" i="1"/>
  <c r="G346" i="1"/>
  <c r="H346" i="1"/>
  <c r="F635" i="4"/>
  <c r="C629" i="1"/>
  <c r="G40" i="1"/>
  <c r="H40" i="1"/>
  <c r="G148" i="1"/>
  <c r="H148" i="1"/>
  <c r="G509" i="1"/>
  <c r="H509" i="1"/>
  <c r="G192" i="1"/>
  <c r="H192" i="1"/>
  <c r="G159" i="1"/>
  <c r="H159" i="1"/>
  <c r="C984" i="1"/>
  <c r="D407" i="4"/>
  <c r="F298" i="4"/>
  <c r="C293" i="1"/>
  <c r="D408" i="4"/>
  <c r="F350" i="4"/>
  <c r="C345" i="1"/>
  <c r="H1046" i="1" l="1"/>
  <c r="E413" i="4"/>
  <c r="E640" i="4" s="1"/>
  <c r="E291" i="4"/>
  <c r="D287" i="1" s="1"/>
  <c r="D285" i="1"/>
  <c r="E19" i="9"/>
  <c r="F408" i="4"/>
  <c r="C403" i="1"/>
  <c r="G147" i="1"/>
  <c r="H147" i="1"/>
  <c r="G1153" i="1"/>
  <c r="H1153" i="1"/>
  <c r="K3" i="9"/>
  <c r="G293" i="1"/>
  <c r="H293" i="1"/>
  <c r="G629" i="1"/>
  <c r="H629" i="1"/>
  <c r="E298" i="9"/>
  <c r="I9" i="3" s="1"/>
  <c r="B299" i="9"/>
  <c r="N3" i="9"/>
  <c r="I11" i="3"/>
  <c r="G345" i="1"/>
  <c r="H345" i="1"/>
  <c r="H276" i="9"/>
  <c r="E276" i="9" s="1"/>
  <c r="D984" i="1"/>
  <c r="H984" i="1" s="1"/>
  <c r="D639" i="4"/>
  <c r="F412" i="4"/>
  <c r="C407" i="1"/>
  <c r="F407" i="4"/>
  <c r="C402" i="1"/>
  <c r="G282" i="9"/>
  <c r="E282" i="9" s="1"/>
  <c r="B282" i="9" s="1"/>
  <c r="G630" i="1"/>
  <c r="H630" i="1"/>
  <c r="G2" i="1"/>
  <c r="H2" i="1"/>
  <c r="F290" i="4"/>
  <c r="C286" i="1"/>
  <c r="D291" i="4"/>
  <c r="F289" i="4"/>
  <c r="D413" i="4"/>
  <c r="D414" i="4" s="1"/>
  <c r="C285" i="1"/>
  <c r="G1435" i="1"/>
  <c r="H1435" i="1"/>
  <c r="F175" i="5"/>
  <c r="C1152" i="1"/>
  <c r="E414" i="4" l="1"/>
  <c r="D409" i="1" s="1"/>
  <c r="D408" i="1"/>
  <c r="E415" i="4"/>
  <c r="D410" i="1" s="1"/>
  <c r="F414" i="4"/>
  <c r="C409" i="1"/>
  <c r="E275" i="9"/>
  <c r="B276" i="9"/>
  <c r="G407" i="1"/>
  <c r="H407" i="1"/>
  <c r="G984" i="1"/>
  <c r="H8" i="3"/>
  <c r="G1152" i="1"/>
  <c r="H1152" i="1"/>
  <c r="G285" i="1"/>
  <c r="H285" i="1"/>
  <c r="G286" i="1"/>
  <c r="H286" i="1"/>
  <c r="G402" i="1"/>
  <c r="H402" i="1"/>
  <c r="G403" i="1"/>
  <c r="H403" i="1"/>
  <c r="F291" i="4"/>
  <c r="C287" i="1"/>
  <c r="E642" i="4"/>
  <c r="D634" i="1"/>
  <c r="E641" i="4"/>
  <c r="D640" i="4"/>
  <c r="D641" i="4" s="1"/>
  <c r="D415" i="4"/>
  <c r="F413" i="4"/>
  <c r="C408" i="1"/>
  <c r="F639" i="4"/>
  <c r="C633" i="1"/>
  <c r="M3" i="9" l="1"/>
  <c r="I8" i="3"/>
  <c r="E645" i="4"/>
  <c r="D635" i="1"/>
  <c r="F641" i="4"/>
  <c r="C635" i="1"/>
  <c r="D642" i="4"/>
  <c r="F640" i="4"/>
  <c r="C634" i="1"/>
  <c r="G287" i="1"/>
  <c r="H287" i="1"/>
  <c r="G409" i="1"/>
  <c r="H409" i="1"/>
  <c r="G408" i="1"/>
  <c r="H408" i="1"/>
  <c r="G633" i="1"/>
  <c r="H633" i="1"/>
  <c r="F415" i="4"/>
  <c r="C410" i="1"/>
  <c r="E646" i="4"/>
  <c r="D636" i="1"/>
  <c r="I19" i="3" l="1"/>
  <c r="D640" i="1"/>
  <c r="F642" i="4"/>
  <c r="D646" i="4"/>
  <c r="C636" i="1"/>
  <c r="G410" i="1"/>
  <c r="H410" i="1"/>
  <c r="G635" i="1"/>
  <c r="H635" i="1"/>
  <c r="I18" i="3"/>
  <c r="D639" i="1"/>
  <c r="G634" i="1"/>
  <c r="H634" i="1"/>
  <c r="D645" i="4"/>
  <c r="F646" i="4" l="1"/>
  <c r="H19" i="3"/>
  <c r="C640" i="1"/>
  <c r="F645" i="4"/>
  <c r="H18" i="3"/>
  <c r="C639" i="1"/>
  <c r="G636" i="1"/>
  <c r="H636" i="1"/>
  <c r="H7" i="3"/>
  <c r="G640" i="1" l="1"/>
  <c r="H640" i="1"/>
  <c r="G639" i="1"/>
  <c r="H639" i="1"/>
  <c r="J3" i="9"/>
  <c r="I7" i="3"/>
  <c r="M272" i="9" l="1"/>
  <c r="L272" i="9"/>
  <c r="H18" i="9"/>
  <c r="H15" i="9"/>
  <c r="G18" i="9"/>
  <c r="H17" i="9"/>
  <c r="L16" i="9"/>
  <c r="M15" i="9"/>
  <c r="G17" i="9"/>
  <c r="G16" i="9"/>
  <c r="L15" i="9"/>
  <c r="J10" i="9"/>
  <c r="I6" i="9"/>
  <c r="I17" i="9"/>
  <c r="M16" i="9"/>
  <c r="I13" i="9"/>
  <c r="J8" i="9"/>
  <c r="K10" i="9"/>
  <c r="J6" i="9"/>
  <c r="I11" i="9"/>
  <c r="I7" i="9"/>
  <c r="K12" i="9"/>
  <c r="K13" i="9"/>
  <c r="G15" i="9"/>
  <c r="J12" i="9"/>
  <c r="K7" i="9"/>
  <c r="K9" i="9"/>
  <c r="J5" i="9"/>
  <c r="J11" i="9"/>
  <c r="J17" i="9"/>
  <c r="H16" i="9"/>
  <c r="K11" i="9"/>
  <c r="I5" i="9"/>
  <c r="K8" i="9"/>
  <c r="J13" i="9"/>
  <c r="K6" i="9"/>
  <c r="K5" i="9"/>
  <c r="J9" i="9"/>
  <c r="I9" i="9"/>
  <c r="J7" i="9"/>
  <c r="I12" i="9"/>
  <c r="I8" i="9"/>
  <c r="E15" i="9" l="1"/>
  <c r="E12" i="9"/>
  <c r="B12" i="9" s="1"/>
  <c r="E8" i="9"/>
  <c r="B8" i="9" s="1"/>
  <c r="F272" i="9"/>
  <c r="F19" i="9" s="1"/>
  <c r="E18" i="9"/>
  <c r="B18" i="9" s="1"/>
  <c r="F15" i="9"/>
  <c r="E16" i="9"/>
  <c r="E5" i="9"/>
  <c r="B5" i="9" s="1"/>
  <c r="E6" i="9"/>
  <c r="B6" i="9" s="1"/>
  <c r="E11" i="9"/>
  <c r="B11" i="9" s="1"/>
  <c r="E13" i="9"/>
  <c r="B13" i="9" s="1"/>
  <c r="E10" i="9"/>
  <c r="B10" i="9" s="1"/>
  <c r="E7" i="9"/>
  <c r="B7" i="9" s="1"/>
  <c r="E17" i="9"/>
  <c r="B17" i="9" s="1"/>
  <c r="E9" i="9"/>
  <c r="B9" i="9" s="1"/>
  <c r="F16" i="9"/>
  <c r="B15" i="9" l="1"/>
  <c r="B272" i="9"/>
  <c r="F14" i="9"/>
  <c r="F3" i="9" s="1"/>
  <c r="B16"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<sst xmlns="http://schemas.openxmlformats.org/spreadsheetml/2006/main" count="4313" uniqueCount="3393">
  <si>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</si>
  <si>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</si>
  <si>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</si>
  <si>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</si>
  <si>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</si>
  <si>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</si>
  <si>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</si>
  <si>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</si>
  <si>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</si>
  <si>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</si>
  <si>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</si>
  <si>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</si>
  <si>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</si>
  <si>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</si>
  <si>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</si>
  <si>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</si>
  <si>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</si>
  <si>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</si>
  <si>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</si>
  <si>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</si>
  <si>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</si>
  <si>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</si>
  <si>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</si>
  <si>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</si>
  <si>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</si>
  <si>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</si>
  <si>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</si>
  <si>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</si>
  <si>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</si>
  <si>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</si>
  <si>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</si>
  <si>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ZAGREBU - FILOZOFSKI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</si>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</sst>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192920628</v>
      </c>
      <c r="D2" s="6">
        <f>'PR-RAS'!E6</f>
        <v>203220769.28999999</v>
      </c>
      <c r="E2" s="6">
        <v>0</v>
      </c>
      <c r="F2" s="6">
        <v>0</v>
      </c>
      <c r="G2" s="7">
        <f t="shared" ref="G2:G264" si="0">(B2/1000)*(C2*1+D2*2)</f>
        <v>599362.16657999996</v>
      </c>
      <c r="H2" s="7">
        <f t="shared" ref="H2:H264" si="1">ABS(C2-ROUND(C2,0))+ABS(D2-ROUND(D2,0))</f>
        <v>0.28999999165534973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12402886</v>
      </c>
      <c r="D46" s="1">
        <f>'PR-RAS'!E50</f>
        <v>15256137.740000002</v>
      </c>
      <c r="E46" s="1">
        <v>0</v>
      </c>
      <c r="F46" s="1">
        <v>0</v>
      </c>
      <c r="G46" s="2">
        <f t="shared" si="0"/>
        <v>1931182.2666000002</v>
      </c>
      <c r="H46" s="2">
        <f t="shared" si="1"/>
        <v>0.25999999791383743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51265</v>
      </c>
      <c r="D47" s="1">
        <f>'PR-RAS'!E51</f>
        <v>69360.37</v>
      </c>
      <c r="E47" s="1">
        <v>0</v>
      </c>
      <c r="F47" s="1">
        <v>0</v>
      </c>
      <c r="G47" s="2">
        <f t="shared" si="0"/>
        <v>8739.3440399999999</v>
      </c>
      <c r="H47" s="2">
        <f t="shared" si="1"/>
        <v>0.36999999999534339</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51265</v>
      </c>
      <c r="D48" s="1">
        <f>'PR-RAS'!E52</f>
        <v>69360.37</v>
      </c>
      <c r="E48" s="1">
        <v>0</v>
      </c>
      <c r="F48" s="1">
        <v>0</v>
      </c>
      <c r="G48" s="2">
        <f t="shared" si="0"/>
        <v>8929.32978</v>
      </c>
      <c r="H48" s="2">
        <f t="shared" si="1"/>
        <v>0.36999999999534339</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8442105</v>
      </c>
      <c r="D50" s="1">
        <f>'PR-RAS'!E54</f>
        <v>4341152.07</v>
      </c>
      <c r="E50" s="1">
        <v>0</v>
      </c>
      <c r="F50" s="1">
        <v>0</v>
      </c>
      <c r="G50" s="2">
        <f t="shared" si="0"/>
        <v>839096.04786000005</v>
      </c>
      <c r="H50" s="2">
        <f t="shared" si="1"/>
        <v>7.0000000298023224E-2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86363</v>
      </c>
      <c r="D51" s="1">
        <f>'PR-RAS'!E55</f>
        <v>487423.36</v>
      </c>
      <c r="E51" s="1">
        <v>0</v>
      </c>
      <c r="F51" s="1">
        <v>0</v>
      </c>
      <c r="G51" s="2">
        <f t="shared" si="0"/>
        <v>53060.486000000004</v>
      </c>
      <c r="H51" s="2">
        <f t="shared" si="1"/>
        <v>0.35999999998603016</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15731.02</v>
      </c>
      <c r="E52" s="1">
        <v>0</v>
      </c>
      <c r="F52" s="1">
        <v>0</v>
      </c>
      <c r="G52" s="2">
        <f t="shared" si="0"/>
        <v>1604.56404</v>
      </c>
      <c r="H52" s="2">
        <f t="shared" si="1"/>
        <v>2.0000000000436557E-2</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8302798</v>
      </c>
      <c r="D53" s="1">
        <f>'PR-RAS'!E57</f>
        <v>3717841.44</v>
      </c>
      <c r="E53" s="1">
        <v>0</v>
      </c>
      <c r="F53" s="1">
        <v>0</v>
      </c>
      <c r="G53" s="2">
        <f t="shared" si="0"/>
        <v>818401.00575999985</v>
      </c>
      <c r="H53" s="2">
        <f t="shared" si="1"/>
        <v>0.43999999994412065</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52944</v>
      </c>
      <c r="D54" s="1">
        <f>'PR-RAS'!E58</f>
        <v>120156.25</v>
      </c>
      <c r="E54" s="1">
        <v>0</v>
      </c>
      <c r="F54" s="1">
        <v>0</v>
      </c>
      <c r="G54" s="2">
        <f t="shared" si="0"/>
        <v>15542.594499999999</v>
      </c>
      <c r="H54" s="2">
        <f t="shared" si="1"/>
        <v>0.25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88000</v>
      </c>
      <c r="D64" s="1">
        <f>'PR-RAS'!E68</f>
        <v>126000</v>
      </c>
      <c r="E64" s="1">
        <v>0</v>
      </c>
      <c r="F64" s="1">
        <v>0</v>
      </c>
      <c r="G64" s="2">
        <f t="shared" si="0"/>
        <v>21420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88000</v>
      </c>
      <c r="D65" s="1">
        <f>'PR-RAS'!E69</f>
        <v>126000</v>
      </c>
      <c r="E65" s="1">
        <v>0</v>
      </c>
      <c r="F65" s="1">
        <v>0</v>
      </c>
      <c r="G65" s="2">
        <f t="shared" si="0"/>
        <v>21760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3821516</v>
      </c>
      <c r="D73" s="1">
        <f>'PR-RAS'!E77</f>
        <v>10719625.300000001</v>
      </c>
      <c r="E73" s="1">
        <v>0</v>
      </c>
      <c r="F73" s="1">
        <v>0</v>
      </c>
      <c r="G73" s="2">
        <f t="shared" si="0"/>
        <v>1818775.1952</v>
      </c>
      <c r="H73" s="2">
        <f t="shared" si="1"/>
        <v>0.30000000074505806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2782122</v>
      </c>
      <c r="D74" s="1">
        <f>'PR-RAS'!E78</f>
        <v>8828213.5500000007</v>
      </c>
      <c r="E74" s="1">
        <v>0</v>
      </c>
      <c r="F74" s="1">
        <v>0</v>
      </c>
      <c r="G74" s="2">
        <f t="shared" si="0"/>
        <v>1492014.0843</v>
      </c>
      <c r="H74" s="2">
        <f t="shared" si="1"/>
        <v>0.44999999925494194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20000</v>
      </c>
      <c r="D75" s="1">
        <f>'PR-RAS'!E79</f>
        <v>80000</v>
      </c>
      <c r="E75" s="1">
        <v>0</v>
      </c>
      <c r="F75" s="1">
        <v>0</v>
      </c>
      <c r="G75" s="2">
        <f t="shared" si="0"/>
        <v>13320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1019394</v>
      </c>
      <c r="D76" s="1">
        <f>'PR-RAS'!E80</f>
        <v>1811411.75</v>
      </c>
      <c r="E76" s="1">
        <v>0</v>
      </c>
      <c r="F76" s="1">
        <v>0</v>
      </c>
      <c r="G76" s="2">
        <f t="shared" si="0"/>
        <v>348166.3125</v>
      </c>
      <c r="H76" s="2">
        <f t="shared" si="1"/>
        <v>0.25</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721</v>
      </c>
      <c r="D78" s="1">
        <f>'PR-RAS'!E82</f>
        <v>26905.4</v>
      </c>
      <c r="E78" s="1">
        <v>0</v>
      </c>
      <c r="F78" s="1">
        <v>0</v>
      </c>
      <c r="G78" s="2">
        <f t="shared" si="0"/>
        <v>4198.9485999999997</v>
      </c>
      <c r="H78" s="2">
        <f t="shared" si="1"/>
        <v>0.40000000000145519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721</v>
      </c>
      <c r="D79" s="1">
        <f>'PR-RAS'!E83</f>
        <v>26905.4</v>
      </c>
      <c r="E79" s="1">
        <v>0</v>
      </c>
      <c r="F79" s="1">
        <v>0</v>
      </c>
      <c r="G79" s="2">
        <f t="shared" si="0"/>
        <v>4253.4804000000004</v>
      </c>
      <c r="H79" s="2">
        <f t="shared" si="1"/>
        <v>0.40000000000145519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283</v>
      </c>
      <c r="D81" s="1">
        <f>'PR-RAS'!E85</f>
        <v>363.27</v>
      </c>
      <c r="E81" s="1">
        <v>0</v>
      </c>
      <c r="F81" s="1">
        <v>0</v>
      </c>
      <c r="G81" s="2">
        <f t="shared" si="0"/>
        <v>80.763199999999998</v>
      </c>
      <c r="H81" s="2">
        <f t="shared" si="1"/>
        <v>0.26999999999998181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97</v>
      </c>
      <c r="D83" s="1">
        <f>'PR-RAS'!E87</f>
        <v>0</v>
      </c>
      <c r="E83" s="1">
        <v>0</v>
      </c>
      <c r="F83" s="1">
        <v>0</v>
      </c>
      <c r="G83" s="2">
        <f t="shared" si="0"/>
        <v>7.9540000000000006</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341</v>
      </c>
      <c r="D84" s="1">
        <f>'PR-RAS'!E88</f>
        <v>26542.13</v>
      </c>
      <c r="E84" s="1">
        <v>0</v>
      </c>
      <c r="F84" s="1">
        <v>0</v>
      </c>
      <c r="G84" s="2">
        <f t="shared" si="0"/>
        <v>4434.2965800000002</v>
      </c>
      <c r="H84" s="2">
        <f t="shared" si="1"/>
        <v>0.13000000000101863</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12141306</v>
      </c>
      <c r="D102" s="1">
        <f>'PR-RAS'!E106</f>
        <v>8942673.25</v>
      </c>
      <c r="E102" s="1">
        <v>0</v>
      </c>
      <c r="F102" s="1">
        <v>0</v>
      </c>
      <c r="G102" s="2">
        <f t="shared" si="0"/>
        <v>3032691.9025000003</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12141306</v>
      </c>
      <c r="D108" s="1">
        <f>'PR-RAS'!E112</f>
        <v>8942673.25</v>
      </c>
      <c r="E108" s="1">
        <v>0</v>
      </c>
      <c r="F108" s="1">
        <v>0</v>
      </c>
      <c r="G108" s="2">
        <f t="shared" si="0"/>
        <v>3212851.8174999999</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11982068</v>
      </c>
      <c r="D113" s="1">
        <f>'PR-RAS'!E117</f>
        <v>8775323.25</v>
      </c>
      <c r="E113" s="1">
        <v>0</v>
      </c>
      <c r="F113" s="1">
        <v>0</v>
      </c>
      <c r="G113" s="2">
        <f t="shared" si="0"/>
        <v>3307664.0240000002</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159238</v>
      </c>
      <c r="D115" s="1">
        <f>'PR-RAS'!E119</f>
        <v>167350</v>
      </c>
      <c r="E115" s="1">
        <v>0</v>
      </c>
      <c r="F115" s="1">
        <v>0</v>
      </c>
      <c r="G115" s="2">
        <f t="shared" si="0"/>
        <v>56308.932000000001</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7180972</v>
      </c>
      <c r="D120" s="1">
        <f>'PR-RAS'!E124</f>
        <v>7191904.5699999994</v>
      </c>
      <c r="E120" s="1">
        <v>0</v>
      </c>
      <c r="F120" s="1">
        <v>0</v>
      </c>
      <c r="G120" s="2">
        <f t="shared" si="0"/>
        <v>2566208.95566</v>
      </c>
      <c r="H120" s="2">
        <f t="shared" si="1"/>
        <v>0.43000000063329935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5988290</v>
      </c>
      <c r="D121" s="1">
        <f>'PR-RAS'!E125</f>
        <v>6625345.6499999994</v>
      </c>
      <c r="E121" s="1">
        <v>0</v>
      </c>
      <c r="F121" s="1">
        <v>0</v>
      </c>
      <c r="G121" s="2">
        <f t="shared" si="0"/>
        <v>2308677.7559999996</v>
      </c>
      <c r="H121" s="2">
        <f t="shared" si="1"/>
        <v>0.35000000055879354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197763</v>
      </c>
      <c r="D122" s="1">
        <f>'PR-RAS'!E126</f>
        <v>233985.38</v>
      </c>
      <c r="E122" s="1">
        <v>0</v>
      </c>
      <c r="F122" s="1">
        <v>0</v>
      </c>
      <c r="G122" s="2">
        <f t="shared" si="0"/>
        <v>80553.784960000005</v>
      </c>
      <c r="H122" s="2">
        <f t="shared" si="1"/>
        <v>0.38000000000465661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5790527</v>
      </c>
      <c r="D123" s="1">
        <f>'PR-RAS'!E127</f>
        <v>6391360.2699999996</v>
      </c>
      <c r="E123" s="1">
        <v>0</v>
      </c>
      <c r="F123" s="1">
        <v>0</v>
      </c>
      <c r="G123" s="2">
        <f t="shared" si="0"/>
        <v>2265936.1998799997</v>
      </c>
      <c r="H123" s="2">
        <f t="shared" si="1"/>
        <v>0.26999999955296516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1192682</v>
      </c>
      <c r="D124" s="1">
        <f>'PR-RAS'!E128</f>
        <v>566558.91999999993</v>
      </c>
      <c r="E124" s="1">
        <v>0</v>
      </c>
      <c r="F124" s="1">
        <v>0</v>
      </c>
      <c r="G124" s="2">
        <f t="shared" si="0"/>
        <v>286073.38032</v>
      </c>
      <c r="H124" s="2">
        <f t="shared" si="1"/>
        <v>8.0000000074505806E-2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1134270</v>
      </c>
      <c r="D125" s="1">
        <f>'PR-RAS'!E129</f>
        <v>520904.92</v>
      </c>
      <c r="E125" s="1">
        <v>0</v>
      </c>
      <c r="F125" s="1">
        <v>0</v>
      </c>
      <c r="G125" s="2">
        <f t="shared" si="0"/>
        <v>269833.90015999996</v>
      </c>
      <c r="H125" s="2">
        <f t="shared" si="1"/>
        <v>8.0000000016298145E-2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58412</v>
      </c>
      <c r="D126" s="1">
        <f>'PR-RAS'!E130</f>
        <v>45654</v>
      </c>
      <c r="E126" s="1">
        <v>0</v>
      </c>
      <c r="F126" s="1">
        <v>0</v>
      </c>
      <c r="G126" s="2">
        <f t="shared" si="0"/>
        <v>18715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161194743</v>
      </c>
      <c r="D129" s="1">
        <f>'PR-RAS'!E133</f>
        <v>171803148.32999998</v>
      </c>
      <c r="E129" s="1">
        <v>0</v>
      </c>
      <c r="F129" s="1">
        <v>0</v>
      </c>
      <c r="G129" s="2">
        <f t="shared" si="0"/>
        <v>64614533.076479994</v>
      </c>
      <c r="H129" s="2">
        <f t="shared" si="1"/>
        <v>0.32999998331069946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161194743</v>
      </c>
      <c r="D130" s="1">
        <f>'PR-RAS'!E134</f>
        <v>171803148.32999998</v>
      </c>
      <c r="E130" s="1">
        <v>0</v>
      </c>
      <c r="F130" s="1">
        <v>0</v>
      </c>
      <c r="G130" s="2">
        <f t="shared" si="0"/>
        <v>65119334.116140001</v>
      </c>
      <c r="H130" s="2">
        <f t="shared" si="1"/>
        <v>0.32999998331069946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161194743</v>
      </c>
      <c r="D131" s="1">
        <f>'PR-RAS'!E135</f>
        <v>171781944.28999999</v>
      </c>
      <c r="E131" s="1">
        <v>0</v>
      </c>
      <c r="F131" s="1">
        <v>0</v>
      </c>
      <c r="G131" s="2">
        <f t="shared" si="0"/>
        <v>65618622.105400003</v>
      </c>
      <c r="H131" s="2">
        <f t="shared" si="1"/>
        <v>0.28999999165534973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21204.04</v>
      </c>
      <c r="E132" s="1">
        <v>0</v>
      </c>
      <c r="F132" s="1">
        <v>0</v>
      </c>
      <c r="G132" s="2">
        <f t="shared" si="0"/>
        <v>5555.4584800000002</v>
      </c>
      <c r="H132" s="2">
        <f t="shared" si="1"/>
        <v>4.0000000000873115E-2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191569304</v>
      </c>
      <c r="D147" s="1">
        <f>'PR-RAS'!E151</f>
        <v>212545496.15000001</v>
      </c>
      <c r="E147" s="1">
        <v>0</v>
      </c>
      <c r="F147" s="1">
        <v>0</v>
      </c>
      <c r="G147" s="2">
        <f t="shared" si="0"/>
        <v>90032403.259799987</v>
      </c>
      <c r="H147" s="2">
        <f t="shared" si="1"/>
        <v>0.15000000596046448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162594171</v>
      </c>
      <c r="D148" s="1">
        <f>'PR-RAS'!E152</f>
        <v>174714286.88</v>
      </c>
      <c r="E148" s="1">
        <v>0</v>
      </c>
      <c r="F148" s="1">
        <v>0</v>
      </c>
      <c r="G148" s="2">
        <f t="shared" si="0"/>
        <v>75267343.479719996</v>
      </c>
      <c r="H148" s="2">
        <f t="shared" si="1"/>
        <v>0.12000000476837158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133863653</v>
      </c>
      <c r="D149" s="1">
        <f>'PR-RAS'!E153</f>
        <v>145953283.76999998</v>
      </c>
      <c r="E149" s="1">
        <v>0</v>
      </c>
      <c r="F149" s="1">
        <v>0</v>
      </c>
      <c r="G149" s="2">
        <f t="shared" si="0"/>
        <v>63013992.639919989</v>
      </c>
      <c r="H149" s="2">
        <f t="shared" si="1"/>
        <v>0.23000001907348633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133488742</v>
      </c>
      <c r="D150" s="1">
        <f>'PR-RAS'!E154</f>
        <v>145444470.38999999</v>
      </c>
      <c r="E150" s="1">
        <v>0</v>
      </c>
      <c r="F150" s="1">
        <v>0</v>
      </c>
      <c r="G150" s="2">
        <f t="shared" si="0"/>
        <v>63232274.734219991</v>
      </c>
      <c r="H150" s="2">
        <f t="shared" si="1"/>
        <v>0.38999998569488525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231437</v>
      </c>
      <c r="D151" s="1">
        <f>'PR-RAS'!E155</f>
        <v>373973.64</v>
      </c>
      <c r="E151" s="1">
        <v>0</v>
      </c>
      <c r="F151" s="1">
        <v>0</v>
      </c>
      <c r="G151" s="2">
        <f t="shared" si="0"/>
        <v>146907.64199999999</v>
      </c>
      <c r="H151" s="2">
        <f t="shared" si="1"/>
        <v>0.35999999998603016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143474</v>
      </c>
      <c r="D152" s="1">
        <f>'PR-RAS'!E156</f>
        <v>134839.74</v>
      </c>
      <c r="E152" s="1">
        <v>0</v>
      </c>
      <c r="F152" s="1">
        <v>0</v>
      </c>
      <c r="G152" s="2">
        <f t="shared" si="0"/>
        <v>62386.175479999998</v>
      </c>
      <c r="H152" s="2">
        <f t="shared" si="1"/>
        <v>0.26000000000931323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6872962</v>
      </c>
      <c r="D154" s="1">
        <f>'PR-RAS'!E158</f>
        <v>4884556.93</v>
      </c>
      <c r="E154" s="1">
        <v>0</v>
      </c>
      <c r="F154" s="1">
        <v>0</v>
      </c>
      <c r="G154" s="2">
        <f t="shared" si="0"/>
        <v>2546237.6065799999</v>
      </c>
      <c r="H154" s="2">
        <f t="shared" si="1"/>
        <v>7.0000000298023224E-2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21857556</v>
      </c>
      <c r="D155" s="1">
        <f>'PR-RAS'!E159</f>
        <v>23876446.18</v>
      </c>
      <c r="E155" s="1">
        <v>0</v>
      </c>
      <c r="F155" s="1">
        <v>0</v>
      </c>
      <c r="G155" s="2">
        <f t="shared" si="0"/>
        <v>10720009.04744</v>
      </c>
      <c r="H155" s="2">
        <f t="shared" si="1"/>
        <v>0.17999999970197678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21857556</v>
      </c>
      <c r="D157" s="1">
        <f>'PR-RAS'!E161</f>
        <v>23847495.989999998</v>
      </c>
      <c r="E157" s="1">
        <v>0</v>
      </c>
      <c r="F157" s="1">
        <v>0</v>
      </c>
      <c r="G157" s="2">
        <f t="shared" si="0"/>
        <v>10850197.484879998</v>
      </c>
      <c r="H157" s="2">
        <f t="shared" si="1"/>
        <v>1.0000001639127731E-2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28950.19</v>
      </c>
      <c r="E158" s="1">
        <v>0</v>
      </c>
      <c r="F158" s="1">
        <v>0</v>
      </c>
      <c r="G158" s="2">
        <f t="shared" si="0"/>
        <v>9090.3596600000001</v>
      </c>
      <c r="H158" s="2">
        <f t="shared" si="1"/>
        <v>0.18999999999869033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26689909</v>
      </c>
      <c r="D159" s="1">
        <f>'PR-RAS'!E163</f>
        <v>35779133.82</v>
      </c>
      <c r="E159" s="1">
        <v>0</v>
      </c>
      <c r="F159" s="1">
        <v>0</v>
      </c>
      <c r="G159" s="2">
        <f t="shared" si="0"/>
        <v>15523211.909120001</v>
      </c>
      <c r="H159" s="2">
        <f t="shared" si="1"/>
        <v>0.17999999970197678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4434905</v>
      </c>
      <c r="D160" s="1">
        <f>'PR-RAS'!E164</f>
        <v>7350766.8899999997</v>
      </c>
      <c r="E160" s="1">
        <v>0</v>
      </c>
      <c r="F160" s="1">
        <v>0</v>
      </c>
      <c r="G160" s="2">
        <f t="shared" si="0"/>
        <v>3042693.7660200004</v>
      </c>
      <c r="H160" s="2">
        <f t="shared" si="1"/>
        <v>0.11000000033527613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1472828</v>
      </c>
      <c r="D161" s="1">
        <f>'PR-RAS'!E165</f>
        <v>3956054.36</v>
      </c>
      <c r="E161" s="1">
        <v>0</v>
      </c>
      <c r="F161" s="1">
        <v>0</v>
      </c>
      <c r="G161" s="2">
        <f t="shared" si="0"/>
        <v>1501589.8751999999</v>
      </c>
      <c r="H161" s="2">
        <f t="shared" si="1"/>
        <v>0.35999999986961484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2613026</v>
      </c>
      <c r="D162" s="1">
        <f>'PR-RAS'!E166</f>
        <v>2866156.77</v>
      </c>
      <c r="E162" s="1">
        <v>0</v>
      </c>
      <c r="F162" s="1">
        <v>0</v>
      </c>
      <c r="G162" s="2">
        <f t="shared" si="0"/>
        <v>1343599.66594</v>
      </c>
      <c r="H162" s="2">
        <f t="shared" si="1"/>
        <v>0.22999999998137355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342015</v>
      </c>
      <c r="D163" s="1">
        <f>'PR-RAS'!E167</f>
        <v>522499.76</v>
      </c>
      <c r="E163" s="1">
        <v>0</v>
      </c>
      <c r="F163" s="1">
        <v>0</v>
      </c>
      <c r="G163" s="2">
        <f t="shared" si="0"/>
        <v>224696.35224000001</v>
      </c>
      <c r="H163" s="2">
        <f t="shared" si="1"/>
        <v>0.23999999999068677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7036</v>
      </c>
      <c r="D164" s="1">
        <f>'PR-RAS'!E168</f>
        <v>6056</v>
      </c>
      <c r="E164" s="1">
        <v>0</v>
      </c>
      <c r="F164" s="1">
        <v>0</v>
      </c>
      <c r="G164" s="2">
        <f t="shared" si="0"/>
        <v>3121.1240000000003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4825564</v>
      </c>
      <c r="D165" s="1">
        <f>'PR-RAS'!E169</f>
        <v>5615165.9499999993</v>
      </c>
      <c r="E165" s="1">
        <v>0</v>
      </c>
      <c r="F165" s="1">
        <v>0</v>
      </c>
      <c r="G165" s="2">
        <f t="shared" si="0"/>
        <v>2633166.9276000001</v>
      </c>
      <c r="H165" s="2">
        <f t="shared" si="1"/>
        <v>5.000000074505806E-2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1573682</v>
      </c>
      <c r="D166" s="1">
        <f>'PR-RAS'!E170</f>
        <v>1470446.29</v>
      </c>
      <c r="E166" s="1">
        <v>0</v>
      </c>
      <c r="F166" s="1">
        <v>0</v>
      </c>
      <c r="G166" s="2">
        <f t="shared" si="0"/>
        <v>744904.80570000003</v>
      </c>
      <c r="H166" s="2">
        <f t="shared" si="1"/>
        <v>0.2900000000372529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93791</v>
      </c>
      <c r="D167" s="1">
        <f>'PR-RAS'!E171</f>
        <v>0</v>
      </c>
      <c r="E167" s="1">
        <v>0</v>
      </c>
      <c r="F167" s="1">
        <v>0</v>
      </c>
      <c r="G167" s="2">
        <f t="shared" si="0"/>
        <v>15569.306</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2803947</v>
      </c>
      <c r="D168" s="1">
        <f>'PR-RAS'!E172</f>
        <v>3651497.48</v>
      </c>
      <c r="E168" s="1">
        <v>0</v>
      </c>
      <c r="F168" s="1">
        <v>0</v>
      </c>
      <c r="G168" s="2">
        <f t="shared" si="0"/>
        <v>1687859.3073200001</v>
      </c>
      <c r="H168" s="2">
        <f t="shared" si="1"/>
        <v>0.47999999998137355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319593</v>
      </c>
      <c r="D169" s="1">
        <f>'PR-RAS'!E173</f>
        <v>429664.46</v>
      </c>
      <c r="E169" s="1">
        <v>0</v>
      </c>
      <c r="F169" s="1">
        <v>0</v>
      </c>
      <c r="G169" s="2">
        <f t="shared" si="0"/>
        <v>198058.88256</v>
      </c>
      <c r="H169" s="2">
        <f t="shared" si="1"/>
        <v>0.46000000002095476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2795</v>
      </c>
      <c r="D170" s="1">
        <f>'PR-RAS'!E174</f>
        <v>40452.080000000002</v>
      </c>
      <c r="E170" s="1">
        <v>0</v>
      </c>
      <c r="F170" s="1">
        <v>0</v>
      </c>
      <c r="G170" s="2">
        <f t="shared" si="0"/>
        <v>14145.158040000002</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31756</v>
      </c>
      <c r="D172" s="1">
        <f>'PR-RAS'!E176</f>
        <v>23105.64</v>
      </c>
      <c r="E172" s="1">
        <v>0</v>
      </c>
      <c r="F172" s="1">
        <v>0</v>
      </c>
      <c r="G172" s="2">
        <f t="shared" si="0"/>
        <v>13332.40488</v>
      </c>
      <c r="H172" s="2">
        <f t="shared" si="1"/>
        <v>0.36000000000058208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15849664</v>
      </c>
      <c r="D173" s="1">
        <f>'PR-RAS'!E177</f>
        <v>19178988.289999999</v>
      </c>
      <c r="E173" s="1">
        <v>0</v>
      </c>
      <c r="F173" s="1">
        <v>0</v>
      </c>
      <c r="G173" s="2">
        <f t="shared" si="0"/>
        <v>9323714.1797599997</v>
      </c>
      <c r="H173" s="2">
        <f t="shared" si="1"/>
        <v>0.28999999910593033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410045</v>
      </c>
      <c r="D174" s="1">
        <f>'PR-RAS'!E178</f>
        <v>812603.61</v>
      </c>
      <c r="E174" s="1">
        <v>0</v>
      </c>
      <c r="F174" s="1">
        <v>0</v>
      </c>
      <c r="G174" s="2">
        <f t="shared" si="0"/>
        <v>352098.63405999995</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924930</v>
      </c>
      <c r="D175" s="1">
        <f>'PR-RAS'!E179</f>
        <v>5448483.8399999999</v>
      </c>
      <c r="E175" s="1">
        <v>0</v>
      </c>
      <c r="F175" s="1">
        <v>0</v>
      </c>
      <c r="G175" s="2">
        <f t="shared" si="0"/>
        <v>2057010.1963199999</v>
      </c>
      <c r="H175" s="2">
        <f t="shared" si="1"/>
        <v>0.16000000014901161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529580</v>
      </c>
      <c r="D176" s="1">
        <f>'PR-RAS'!E180</f>
        <v>466147.97</v>
      </c>
      <c r="E176" s="1">
        <v>0</v>
      </c>
      <c r="F176" s="1">
        <v>0</v>
      </c>
      <c r="G176" s="2">
        <f t="shared" si="0"/>
        <v>255828.28949999998</v>
      </c>
      <c r="H176" s="2">
        <f t="shared" si="1"/>
        <v>3.0000000027939677E-2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462214</v>
      </c>
      <c r="D177" s="1">
        <f>'PR-RAS'!E181</f>
        <v>588281.55000000005</v>
      </c>
      <c r="E177" s="1">
        <v>0</v>
      </c>
      <c r="F177" s="1">
        <v>0</v>
      </c>
      <c r="G177" s="2">
        <f t="shared" si="0"/>
        <v>288424.7696</v>
      </c>
      <c r="H177" s="2">
        <f t="shared" si="1"/>
        <v>0.44999999995343387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544542</v>
      </c>
      <c r="D178" s="1">
        <f>'PR-RAS'!E182</f>
        <v>236319.68</v>
      </c>
      <c r="E178" s="1">
        <v>0</v>
      </c>
      <c r="F178" s="1">
        <v>0</v>
      </c>
      <c r="G178" s="2">
        <f t="shared" si="0"/>
        <v>180041.10071999999</v>
      </c>
      <c r="H178" s="2">
        <f t="shared" si="1"/>
        <v>0.32000000000698492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21575</v>
      </c>
      <c r="D179" s="1">
        <f>'PR-RAS'!E183</f>
        <v>430483.05</v>
      </c>
      <c r="E179" s="1">
        <v>0</v>
      </c>
      <c r="F179" s="1">
        <v>0</v>
      </c>
      <c r="G179" s="2">
        <f t="shared" si="0"/>
        <v>157092.31579999998</v>
      </c>
      <c r="H179" s="2">
        <f t="shared" si="1"/>
        <v>4.9999999988358468E-2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10736987</v>
      </c>
      <c r="D180" s="1">
        <f>'PR-RAS'!E184</f>
        <v>8162507.0499999998</v>
      </c>
      <c r="E180" s="1">
        <v>0</v>
      </c>
      <c r="F180" s="1">
        <v>0</v>
      </c>
      <c r="G180" s="2">
        <f t="shared" si="0"/>
        <v>4844098.1968999999</v>
      </c>
      <c r="H180" s="2">
        <f t="shared" si="1"/>
        <v>4.9999999813735485E-2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199602</v>
      </c>
      <c r="D181" s="1">
        <f>'PR-RAS'!E185</f>
        <v>174682.4</v>
      </c>
      <c r="E181" s="1">
        <v>0</v>
      </c>
      <c r="F181" s="1">
        <v>0</v>
      </c>
      <c r="G181" s="2">
        <f t="shared" si="0"/>
        <v>98814.024000000005</v>
      </c>
      <c r="H181" s="2">
        <f t="shared" si="1"/>
        <v>0.39999999999417923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2020189</v>
      </c>
      <c r="D182" s="1">
        <f>'PR-RAS'!E186</f>
        <v>2859479.14</v>
      </c>
      <c r="E182" s="1">
        <v>0</v>
      </c>
      <c r="F182" s="1">
        <v>0</v>
      </c>
      <c r="G182" s="2">
        <f t="shared" si="0"/>
        <v>1400785.6576799999</v>
      </c>
      <c r="H182" s="2">
        <f t="shared" si="1"/>
        <v>0.14000000013038516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963605</v>
      </c>
      <c r="D183" s="1">
        <f>'PR-RAS'!E187</f>
        <v>1997986.04</v>
      </c>
      <c r="E183" s="1">
        <v>0</v>
      </c>
      <c r="F183" s="1">
        <v>0</v>
      </c>
      <c r="G183" s="2">
        <f t="shared" si="0"/>
        <v>902643.02856000001</v>
      </c>
      <c r="H183" s="2">
        <f t="shared" si="1"/>
        <v>4.0000000037252903E-2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616171</v>
      </c>
      <c r="D184" s="1">
        <f>'PR-RAS'!E188</f>
        <v>1636226.6500000001</v>
      </c>
      <c r="E184" s="1">
        <v>0</v>
      </c>
      <c r="F184" s="1">
        <v>0</v>
      </c>
      <c r="G184" s="2">
        <f t="shared" si="0"/>
        <v>711618.24690000003</v>
      </c>
      <c r="H184" s="2">
        <f t="shared" si="1"/>
        <v>0.34999999986030161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33249</v>
      </c>
      <c r="D186" s="1">
        <f>'PR-RAS'!E190</f>
        <v>24761.16</v>
      </c>
      <c r="E186" s="1">
        <v>0</v>
      </c>
      <c r="F186" s="1">
        <v>0</v>
      </c>
      <c r="G186" s="2">
        <f t="shared" si="0"/>
        <v>15312.694200000002</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286351</v>
      </c>
      <c r="D187" s="1">
        <f>'PR-RAS'!E191</f>
        <v>579915.09</v>
      </c>
      <c r="E187" s="1">
        <v>0</v>
      </c>
      <c r="F187" s="1">
        <v>0</v>
      </c>
      <c r="G187" s="2">
        <f t="shared" si="0"/>
        <v>268989.69948000001</v>
      </c>
      <c r="H187" s="2">
        <f t="shared" si="1"/>
        <v>8.999999996740371E-2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40941</v>
      </c>
      <c r="D188" s="1">
        <f>'PR-RAS'!E192</f>
        <v>53365.279999999999</v>
      </c>
      <c r="E188" s="1">
        <v>0</v>
      </c>
      <c r="F188" s="1">
        <v>0</v>
      </c>
      <c r="G188" s="2">
        <f t="shared" si="0"/>
        <v>27614.581719999998</v>
      </c>
      <c r="H188" s="2">
        <f t="shared" si="1"/>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202000</v>
      </c>
      <c r="D189" s="1">
        <f>'PR-RAS'!E193</f>
        <v>292334.17</v>
      </c>
      <c r="E189" s="1">
        <v>0</v>
      </c>
      <c r="F189" s="1">
        <v>0</v>
      </c>
      <c r="G189" s="2">
        <f t="shared" si="0"/>
        <v>147893.64791999999</v>
      </c>
      <c r="H189" s="2">
        <f t="shared" si="1"/>
        <v>0.16999999998370185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483019.86</v>
      </c>
      <c r="E190" s="1">
        <v>0</v>
      </c>
      <c r="F190" s="1">
        <v>0</v>
      </c>
      <c r="G190" s="2">
        <f t="shared" si="0"/>
        <v>182581.50708000001</v>
      </c>
      <c r="H190" s="2">
        <f t="shared" si="1"/>
        <v>0.14000000001396984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53630</v>
      </c>
      <c r="D191" s="1">
        <f>'PR-RAS'!E195</f>
        <v>202831.09</v>
      </c>
      <c r="E191" s="1">
        <v>0</v>
      </c>
      <c r="F191" s="1">
        <v>0</v>
      </c>
      <c r="G191" s="2">
        <f t="shared" si="0"/>
        <v>87265.514200000005</v>
      </c>
      <c r="H191" s="2">
        <f t="shared" si="1"/>
        <v>8.999999999650754E-2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860018</v>
      </c>
      <c r="D192" s="1">
        <f>'PR-RAS'!E196</f>
        <v>835185.13</v>
      </c>
      <c r="E192" s="1">
        <v>0</v>
      </c>
      <c r="F192" s="1">
        <v>0</v>
      </c>
      <c r="G192" s="2">
        <f t="shared" si="0"/>
        <v>483304.15765999997</v>
      </c>
      <c r="H192" s="2">
        <f t="shared" si="1"/>
        <v>0.13000000000465661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860018</v>
      </c>
      <c r="D206" s="1">
        <f>'PR-RAS'!E210</f>
        <v>835185.13</v>
      </c>
      <c r="E206" s="1">
        <v>0</v>
      </c>
      <c r="F206" s="1">
        <v>0</v>
      </c>
      <c r="G206" s="2">
        <f t="shared" si="0"/>
        <v>518729.59329999995</v>
      </c>
      <c r="H206" s="2">
        <f t="shared" si="1"/>
        <v>0.13000000000465661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58685</v>
      </c>
      <c r="D207" s="1">
        <f>'PR-RAS'!E211</f>
        <v>78791.08</v>
      </c>
      <c r="E207" s="1">
        <v>0</v>
      </c>
      <c r="F207" s="1">
        <v>0</v>
      </c>
      <c r="G207" s="2">
        <f t="shared" si="0"/>
        <v>44551.034959999997</v>
      </c>
      <c r="H207" s="2">
        <f t="shared" si="1"/>
        <v>8.000000000174623E-2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18031</v>
      </c>
      <c r="D208" s="1">
        <f>'PR-RAS'!E212</f>
        <v>18988.13</v>
      </c>
      <c r="E208" s="1">
        <v>0</v>
      </c>
      <c r="F208" s="1">
        <v>0</v>
      </c>
      <c r="G208" s="2">
        <f t="shared" si="0"/>
        <v>11593.50282</v>
      </c>
      <c r="H208" s="2">
        <f t="shared" si="1"/>
        <v>0.13000000000101863</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339</v>
      </c>
      <c r="D209" s="1">
        <f>'PR-RAS'!E213</f>
        <v>598377.28</v>
      </c>
      <c r="E209" s="1">
        <v>0</v>
      </c>
      <c r="F209" s="1">
        <v>0</v>
      </c>
      <c r="G209" s="2">
        <f t="shared" si="0"/>
        <v>248995.46048000001</v>
      </c>
      <c r="H209" s="2">
        <f t="shared" si="1"/>
        <v>0.28000000002793968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782963</v>
      </c>
      <c r="D210" s="1">
        <f>'PR-RAS'!E214</f>
        <v>139028.64000000001</v>
      </c>
      <c r="E210" s="1">
        <v>0</v>
      </c>
      <c r="F210" s="1">
        <v>0</v>
      </c>
      <c r="G210" s="2">
        <f t="shared" si="0"/>
        <v>221753.23851999998</v>
      </c>
      <c r="H210" s="2">
        <f t="shared" si="1"/>
        <v>0.35999999998603016</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323132</v>
      </c>
      <c r="D220" s="1">
        <f>'PR-RAS'!E224</f>
        <v>11589.19</v>
      </c>
      <c r="E220" s="1">
        <v>0</v>
      </c>
      <c r="F220" s="1">
        <v>0</v>
      </c>
      <c r="G220" s="2">
        <f t="shared" si="0"/>
        <v>75841.97322</v>
      </c>
      <c r="H220" s="2">
        <f t="shared" si="1"/>
        <v>0.19000000000050932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323132</v>
      </c>
      <c r="D243" s="1">
        <f>'PR-RAS'!E247</f>
        <v>11589.19</v>
      </c>
      <c r="E243" s="1">
        <v>0</v>
      </c>
      <c r="F243" s="1">
        <v>0</v>
      </c>
      <c r="G243" s="2">
        <f t="shared" si="0"/>
        <v>83807.111959999995</v>
      </c>
      <c r="H243" s="2">
        <f t="shared" si="1"/>
        <v>0.19000000000050932</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46932</v>
      </c>
      <c r="D244" s="1">
        <f>'PR-RAS'!E248</f>
        <v>0</v>
      </c>
      <c r="E244" s="1">
        <v>0</v>
      </c>
      <c r="F244" s="1">
        <v>0</v>
      </c>
      <c r="G244" s="2">
        <f t="shared" si="0"/>
        <v>11404.476000000001</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276200</v>
      </c>
      <c r="D246" s="1">
        <f>'PR-RAS'!E250</f>
        <v>11589.19</v>
      </c>
      <c r="E246" s="1">
        <v>0</v>
      </c>
      <c r="F246" s="1">
        <v>0</v>
      </c>
      <c r="G246" s="2">
        <f t="shared" si="0"/>
        <v>73347.703099999999</v>
      </c>
      <c r="H246" s="2">
        <f t="shared" si="1"/>
        <v>0.19000000000050932</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343447</v>
      </c>
      <c r="D248" s="1">
        <f>'PR-RAS'!E252</f>
        <v>843250.36</v>
      </c>
      <c r="E248" s="1">
        <v>0</v>
      </c>
      <c r="F248" s="1">
        <v>0</v>
      </c>
      <c r="G248" s="2">
        <f t="shared" si="0"/>
        <v>501397.08684</v>
      </c>
      <c r="H248" s="2">
        <f t="shared" si="1"/>
        <v>0.35999999998603016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343447</v>
      </c>
      <c r="D255" s="1">
        <f>'PR-RAS'!E259</f>
        <v>843250.36</v>
      </c>
      <c r="E255" s="1">
        <v>0</v>
      </c>
      <c r="F255" s="1">
        <v>0</v>
      </c>
      <c r="G255" s="2">
        <f t="shared" si="0"/>
        <v>515606.72087999998</v>
      </c>
      <c r="H255" s="2">
        <f t="shared" si="1"/>
        <v>0.35999999998603016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343447</v>
      </c>
      <c r="D256" s="1">
        <f>'PR-RAS'!E260</f>
        <v>843250.36</v>
      </c>
      <c r="E256" s="1">
        <v>0</v>
      </c>
      <c r="F256" s="1">
        <v>0</v>
      </c>
      <c r="G256" s="2">
        <f t="shared" si="0"/>
        <v>517636.66859999998</v>
      </c>
      <c r="H256" s="2">
        <f t="shared" si="1"/>
        <v>0.35999999998603016</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758627</v>
      </c>
      <c r="D259" s="1">
        <f>'PR-RAS'!E263</f>
        <v>362050.77</v>
      </c>
      <c r="E259" s="1">
        <v>0</v>
      </c>
      <c r="F259" s="1">
        <v>0</v>
      </c>
      <c r="G259" s="2">
        <f t="shared" si="0"/>
        <v>382543.96332000004</v>
      </c>
      <c r="H259" s="2">
        <f t="shared" si="1"/>
        <v>0.22999999998137355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758377</v>
      </c>
      <c r="D260" s="1">
        <f>'PR-RAS'!E264</f>
        <v>359043.17000000004</v>
      </c>
      <c r="E260" s="1">
        <v>0</v>
      </c>
      <c r="F260" s="1">
        <v>0</v>
      </c>
      <c r="G260" s="2">
        <f t="shared" si="0"/>
        <v>382404.00506000005</v>
      </c>
      <c r="H260" s="2">
        <f t="shared" si="1"/>
        <v>0.17000000004190952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34617</v>
      </c>
      <c r="D261" s="1">
        <f>'PR-RAS'!E265</f>
        <v>20224.27</v>
      </c>
      <c r="E261" s="1">
        <v>0</v>
      </c>
      <c r="F261" s="1">
        <v>0</v>
      </c>
      <c r="G261" s="2">
        <f t="shared" si="0"/>
        <v>19517.040400000002</v>
      </c>
      <c r="H261" s="2">
        <f t="shared" si="1"/>
        <v>0.27000000000043656</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723760</v>
      </c>
      <c r="D263" s="1">
        <f>'PR-RAS'!E267</f>
        <v>338818.9</v>
      </c>
      <c r="E263" s="1">
        <v>0</v>
      </c>
      <c r="F263" s="1">
        <v>0</v>
      </c>
      <c r="G263" s="2">
        <f t="shared" si="0"/>
        <v>367166.22360000003</v>
      </c>
      <c r="H263" s="2">
        <f t="shared" si="1"/>
        <v>9.9999999976716936E-2</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250</v>
      </c>
      <c r="D269" s="1">
        <f>'PR-RAS'!E273</f>
        <v>3007.6</v>
      </c>
      <c r="E269" s="1">
        <v>0</v>
      </c>
      <c r="F269" s="1">
        <v>0</v>
      </c>
      <c r="G269" s="2">
        <f t="shared" si="8"/>
        <v>1679.0735999999999</v>
      </c>
      <c r="H269" s="2">
        <f t="shared" si="9"/>
        <v>0.40000000000009095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3007.6</v>
      </c>
      <c r="E271" s="1">
        <v>0</v>
      </c>
      <c r="F271" s="1">
        <v>0</v>
      </c>
      <c r="G271" s="2">
        <f t="shared" si="8"/>
        <v>1624.104</v>
      </c>
      <c r="H271" s="2">
        <f t="shared" si="9"/>
        <v>0.40000000000009095</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250</v>
      </c>
      <c r="D274" s="1">
        <f>'PR-RAS'!E278</f>
        <v>0</v>
      </c>
      <c r="E274" s="1">
        <v>0</v>
      </c>
      <c r="F274" s="1">
        <v>0</v>
      </c>
      <c r="G274" s="2">
        <f t="shared" si="8"/>
        <v>68.25</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191569304</v>
      </c>
      <c r="D285" s="1">
        <f>'PR-RAS'!E289</f>
        <v>212545496.15000001</v>
      </c>
      <c r="E285" s="1">
        <v>0</v>
      </c>
      <c r="F285" s="1">
        <v>0</v>
      </c>
      <c r="G285" s="2">
        <f t="shared" si="8"/>
        <v>175131524.14919996</v>
      </c>
      <c r="H285" s="2">
        <f t="shared" si="9"/>
        <v>0.15000000596046448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1351324</v>
      </c>
      <c r="D286" s="1">
        <f>'PR-RAS'!E290</f>
        <v>0</v>
      </c>
      <c r="E286" s="1">
        <v>0</v>
      </c>
      <c r="F286" s="1">
        <v>0</v>
      </c>
      <c r="G286" s="2">
        <f t="shared" si="8"/>
        <v>385127.33999999997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9324726.8600000143</v>
      </c>
      <c r="E287" s="1">
        <v>0</v>
      </c>
      <c r="F287" s="1">
        <v>0</v>
      </c>
      <c r="G287" s="2">
        <f t="shared" si="8"/>
        <v>5333743.7639200082</v>
      </c>
      <c r="H287" s="2">
        <f t="shared" si="9"/>
        <v>0.13999998569488525</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25236247</v>
      </c>
      <c r="D288" s="1">
        <f>'PR-RAS'!E292</f>
        <v>22183335.719999999</v>
      </c>
      <c r="E288" s="1">
        <v>0</v>
      </c>
      <c r="F288" s="1">
        <v>0</v>
      </c>
      <c r="G288" s="2">
        <f t="shared" si="8"/>
        <v>19976037.592279997</v>
      </c>
      <c r="H288" s="2">
        <f t="shared" si="9"/>
        <v>0.2800000011920929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279598</v>
      </c>
      <c r="D290" s="1">
        <f>'PR-RAS'!E294</f>
        <v>112210.53</v>
      </c>
      <c r="E290" s="1">
        <v>0</v>
      </c>
      <c r="F290" s="1">
        <v>0</v>
      </c>
      <c r="G290" s="2">
        <f t="shared" si="8"/>
        <v>145661.50834</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279598</v>
      </c>
      <c r="D291" s="1">
        <f>'PR-RAS'!E295</f>
        <v>112210.53</v>
      </c>
      <c r="E291" s="1">
        <v>0</v>
      </c>
      <c r="F291" s="1">
        <v>0</v>
      </c>
      <c r="G291" s="2">
        <f t="shared" si="8"/>
        <v>146165.52739999999</v>
      </c>
      <c r="H291" s="2">
        <f t="shared" si="9"/>
        <v>0.47000000000116415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11687</v>
      </c>
      <c r="D293" s="1">
        <f>'PR-RAS'!E298</f>
        <v>41341.68</v>
      </c>
      <c r="E293" s="1">
        <v>0</v>
      </c>
      <c r="F293" s="1">
        <v>0</v>
      </c>
      <c r="G293" s="2">
        <f t="shared" si="8"/>
        <v>27556.145119999997</v>
      </c>
      <c r="H293" s="2">
        <f t="shared" si="9"/>
        <v>0.31999999999970896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11687</v>
      </c>
      <c r="D306" s="1">
        <f>'PR-RAS'!E311</f>
        <v>41341.68</v>
      </c>
      <c r="E306" s="1">
        <v>0</v>
      </c>
      <c r="F306" s="1">
        <v>0</v>
      </c>
      <c r="G306" s="2">
        <f t="shared" si="8"/>
        <v>28782.959800000001</v>
      </c>
      <c r="H306" s="2">
        <f t="shared" si="9"/>
        <v>0.31999999999970896</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11687</v>
      </c>
      <c r="D307" s="1">
        <f>'PR-RAS'!E312</f>
        <v>10571.68</v>
      </c>
      <c r="E307" s="1">
        <v>0</v>
      </c>
      <c r="F307" s="1">
        <v>0</v>
      </c>
      <c r="G307" s="2">
        <f t="shared" si="8"/>
        <v>10046.09016</v>
      </c>
      <c r="H307" s="2">
        <f t="shared" si="9"/>
        <v>0.31999999999970896</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11687</v>
      </c>
      <c r="D308" s="1">
        <f>'PR-RAS'!E313</f>
        <v>10571.68</v>
      </c>
      <c r="E308" s="1">
        <v>0</v>
      </c>
      <c r="F308" s="1">
        <v>0</v>
      </c>
      <c r="G308" s="2">
        <f t="shared" si="8"/>
        <v>10078.92052</v>
      </c>
      <c r="H308" s="2">
        <f t="shared" si="9"/>
        <v>0.31999999999970896</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30770</v>
      </c>
      <c r="E321" s="1">
        <v>0</v>
      </c>
      <c r="F321" s="1">
        <v>0</v>
      </c>
      <c r="G321" s="2">
        <f t="shared" si="8"/>
        <v>19692.8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30770</v>
      </c>
      <c r="E322" s="1">
        <v>0</v>
      </c>
      <c r="F322" s="1">
        <v>0</v>
      </c>
      <c r="G322" s="2">
        <f t="shared" si="8"/>
        <v>19754.34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4419970</v>
      </c>
      <c r="D345" s="1">
        <f>'PR-RAS'!E350</f>
        <v>3490767.88</v>
      </c>
      <c r="E345" s="1">
        <v>0</v>
      </c>
      <c r="F345" s="1">
        <v>0</v>
      </c>
      <c r="G345" s="2">
        <f t="shared" si="8"/>
        <v>3922117.9814399998</v>
      </c>
      <c r="H345" s="2">
        <f t="shared" si="9"/>
        <v>0.12000000011175871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5987</v>
      </c>
      <c r="D346" s="1">
        <f>'PR-RAS'!E351</f>
        <v>199635.05</v>
      </c>
      <c r="E346" s="1">
        <v>0</v>
      </c>
      <c r="F346" s="1">
        <v>0</v>
      </c>
      <c r="G346" s="2">
        <f t="shared" si="8"/>
        <v>139813.69949999999</v>
      </c>
      <c r="H346" s="2">
        <f t="shared" si="9"/>
        <v>4.9999999988358468E-2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5987</v>
      </c>
      <c r="D351" s="1">
        <f>'PR-RAS'!E356</f>
        <v>199635.05</v>
      </c>
      <c r="E351" s="1">
        <v>0</v>
      </c>
      <c r="F351" s="1">
        <v>0</v>
      </c>
      <c r="G351" s="2">
        <f t="shared" si="8"/>
        <v>141839.98499999999</v>
      </c>
      <c r="H351" s="2">
        <f t="shared" si="9"/>
        <v>4.9999999988358468E-2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5987</v>
      </c>
      <c r="D354" s="1">
        <f>'PR-RAS'!E359</f>
        <v>199635.05</v>
      </c>
      <c r="E354" s="1">
        <v>0</v>
      </c>
      <c r="F354" s="1">
        <v>0</v>
      </c>
      <c r="G354" s="2">
        <f t="shared" si="8"/>
        <v>143055.75629999998</v>
      </c>
      <c r="H354" s="2">
        <f t="shared" si="9"/>
        <v>4.9999999988358468E-2</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4125308</v>
      </c>
      <c r="D358" s="1">
        <f>'PR-RAS'!E363</f>
        <v>3080782.83</v>
      </c>
      <c r="E358" s="1">
        <v>0</v>
      </c>
      <c r="F358" s="1">
        <v>0</v>
      </c>
      <c r="G358" s="2">
        <f t="shared" si="8"/>
        <v>3672413.8966199998</v>
      </c>
      <c r="H358" s="2">
        <f t="shared" si="9"/>
        <v>0.16999999992549419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2877317</v>
      </c>
      <c r="D364" s="1">
        <f>'PR-RAS'!E369</f>
        <v>1950870.6500000001</v>
      </c>
      <c r="E364" s="1">
        <v>0</v>
      </c>
      <c r="F364" s="1">
        <v>0</v>
      </c>
      <c r="G364" s="2">
        <f t="shared" si="8"/>
        <v>2460798.1629000003</v>
      </c>
      <c r="H364" s="2">
        <f t="shared" si="9"/>
        <v>0.34999999986030161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2476670</v>
      </c>
      <c r="D365" s="1">
        <f>'PR-RAS'!E370</f>
        <v>1919521.33</v>
      </c>
      <c r="E365" s="1">
        <v>0</v>
      </c>
      <c r="F365" s="1">
        <v>0</v>
      </c>
      <c r="G365" s="2">
        <f t="shared" si="8"/>
        <v>2298919.4082399998</v>
      </c>
      <c r="H365" s="2">
        <f t="shared" si="9"/>
        <v>0.33000000007450581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8788</v>
      </c>
      <c r="D366" s="1">
        <f>'PR-RAS'!E371</f>
        <v>11425.01</v>
      </c>
      <c r="E366" s="1">
        <v>0</v>
      </c>
      <c r="F366" s="1">
        <v>0</v>
      </c>
      <c r="G366" s="2">
        <f t="shared" si="8"/>
        <v>11547.8773</v>
      </c>
      <c r="H366" s="2">
        <f t="shared" si="9"/>
        <v>1.0000000000218279E-2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92654</v>
      </c>
      <c r="D367" s="1">
        <f>'PR-RAS'!E372</f>
        <v>8460</v>
      </c>
      <c r="E367" s="1">
        <v>0</v>
      </c>
      <c r="F367" s="1">
        <v>0</v>
      </c>
      <c r="G367" s="2">
        <f t="shared" si="8"/>
        <v>40104.084000000003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2351.25</v>
      </c>
      <c r="E368" s="1">
        <v>0</v>
      </c>
      <c r="F368" s="1">
        <v>0</v>
      </c>
      <c r="G368" s="2">
        <f t="shared" si="8"/>
        <v>1725.8174999999999</v>
      </c>
      <c r="H368" s="2">
        <f t="shared" si="9"/>
        <v>0.25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219388</v>
      </c>
      <c r="D369" s="1">
        <f>'PR-RAS'!E374</f>
        <v>919.08</v>
      </c>
      <c r="E369" s="1">
        <v>0</v>
      </c>
      <c r="F369" s="1">
        <v>0</v>
      </c>
      <c r="G369" s="2">
        <f t="shared" si="8"/>
        <v>81411.226880000002</v>
      </c>
      <c r="H369" s="2">
        <f t="shared" si="9"/>
        <v>8.0000000000040927E-2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23313</v>
      </c>
      <c r="D370" s="1">
        <f>'PR-RAS'!E375</f>
        <v>4757</v>
      </c>
      <c r="E370" s="1">
        <v>0</v>
      </c>
      <c r="F370" s="1">
        <v>0</v>
      </c>
      <c r="G370" s="2">
        <f t="shared" si="8"/>
        <v>12113.163</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56504</v>
      </c>
      <c r="D371" s="1">
        <f>'PR-RAS'!E376</f>
        <v>3436.98</v>
      </c>
      <c r="E371" s="1">
        <v>0</v>
      </c>
      <c r="F371" s="1">
        <v>0</v>
      </c>
      <c r="G371" s="2">
        <f t="shared" si="8"/>
        <v>23449.8452</v>
      </c>
      <c r="H371" s="2">
        <f t="shared" si="9"/>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145000</v>
      </c>
      <c r="D373" s="1">
        <f>'PR-RAS'!E378</f>
        <v>0</v>
      </c>
      <c r="E373" s="1">
        <v>0</v>
      </c>
      <c r="F373" s="1">
        <v>0</v>
      </c>
      <c r="G373" s="2">
        <f t="shared" si="8"/>
        <v>53940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145000</v>
      </c>
      <c r="D374" s="1">
        <f>'PR-RAS'!E379</f>
        <v>0</v>
      </c>
      <c r="E374" s="1">
        <v>0</v>
      </c>
      <c r="F374" s="1">
        <v>0</v>
      </c>
      <c r="G374" s="2">
        <f t="shared" si="8"/>
        <v>54085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1066894</v>
      </c>
      <c r="D378" s="1">
        <f>'PR-RAS'!E383</f>
        <v>1129392.18</v>
      </c>
      <c r="E378" s="1">
        <v>0</v>
      </c>
      <c r="F378" s="1">
        <v>0</v>
      </c>
      <c r="G378" s="2">
        <f t="shared" si="8"/>
        <v>1253780.74172</v>
      </c>
      <c r="H378" s="2">
        <f t="shared" si="9"/>
        <v>0.17999999993480742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1066894</v>
      </c>
      <c r="D379" s="1">
        <f>'PR-RAS'!E384</f>
        <v>1129392.18</v>
      </c>
      <c r="E379" s="1">
        <v>0</v>
      </c>
      <c r="F379" s="1">
        <v>0</v>
      </c>
      <c r="G379" s="2">
        <f t="shared" si="8"/>
        <v>1257106.4200800001</v>
      </c>
      <c r="H379" s="2">
        <f t="shared" si="9"/>
        <v>0.17999999993480742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36097</v>
      </c>
      <c r="D386" s="1">
        <f>'PR-RAS'!E391</f>
        <v>520</v>
      </c>
      <c r="E386" s="1">
        <v>0</v>
      </c>
      <c r="F386" s="1">
        <v>0</v>
      </c>
      <c r="G386" s="2">
        <f t="shared" si="8"/>
        <v>14297.745000000001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30637</v>
      </c>
      <c r="D388" s="1">
        <f>'PR-RAS'!E393</f>
        <v>0</v>
      </c>
      <c r="E388" s="1">
        <v>0</v>
      </c>
      <c r="F388" s="1">
        <v>0</v>
      </c>
      <c r="G388" s="2">
        <f t="shared" si="8"/>
        <v>11856.519</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5460</v>
      </c>
      <c r="D389" s="1">
        <f>'PR-RAS'!E394</f>
        <v>520</v>
      </c>
      <c r="E389" s="1">
        <v>0</v>
      </c>
      <c r="F389" s="1">
        <v>0</v>
      </c>
      <c r="G389" s="2">
        <f t="shared" si="8"/>
        <v>2522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288675</v>
      </c>
      <c r="D397" s="1">
        <f>'PR-RAS'!E402</f>
        <v>210350</v>
      </c>
      <c r="E397" s="1">
        <v>0</v>
      </c>
      <c r="F397" s="1">
        <v>0</v>
      </c>
      <c r="G397" s="2">
        <f t="shared" si="8"/>
        <v>280912.5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288675</v>
      </c>
      <c r="D398" s="1">
        <f>'PR-RAS'!E403</f>
        <v>210350</v>
      </c>
      <c r="E398" s="1">
        <v>0</v>
      </c>
      <c r="F398" s="1">
        <v>0</v>
      </c>
      <c r="G398" s="2">
        <f t="shared" si="8"/>
        <v>281621.875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4408283</v>
      </c>
      <c r="D403" s="1">
        <f>'PR-RAS'!E408</f>
        <v>3449426.1999999997</v>
      </c>
      <c r="E403" s="1">
        <v>0</v>
      </c>
      <c r="F403" s="1">
        <v>0</v>
      </c>
      <c r="G403" s="2">
        <f t="shared" si="8"/>
        <v>4545468.4307999993</v>
      </c>
      <c r="H403" s="2">
        <f t="shared" si="9"/>
        <v>0.19999999972060323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63862</v>
      </c>
      <c r="D406" s="1">
        <f>'PR-RAS'!E411</f>
        <v>34256.74</v>
      </c>
      <c r="E406" s="1">
        <v>0</v>
      </c>
      <c r="F406" s="1">
        <v>0</v>
      </c>
      <c r="G406" s="2">
        <f t="shared" si="8"/>
        <v>53612.069399999993</v>
      </c>
      <c r="H406" s="2">
        <f t="shared" si="9"/>
        <v>0.26000000000203727</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192932315</v>
      </c>
      <c r="D407" s="1">
        <f>'PR-RAS'!E412</f>
        <v>203262110.97</v>
      </c>
      <c r="E407" s="1">
        <v>0</v>
      </c>
      <c r="F407" s="1">
        <v>0</v>
      </c>
      <c r="G407" s="2">
        <f t="shared" si="8"/>
        <v>243379353.99764004</v>
      </c>
      <c r="H407" s="2">
        <f t="shared" si="9"/>
        <v>3.0000001192092896E-2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195989274</v>
      </c>
      <c r="D408" s="1">
        <f>'PR-RAS'!E413</f>
        <v>216036264.03</v>
      </c>
      <c r="E408" s="1">
        <v>0</v>
      </c>
      <c r="F408" s="1">
        <v>0</v>
      </c>
      <c r="G408" s="2">
        <f t="shared" si="8"/>
        <v>255621153.43841997</v>
      </c>
      <c r="H408" s="2">
        <f t="shared" si="9"/>
        <v>3.0000001192092896E-2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3056959</v>
      </c>
      <c r="D410" s="1">
        <f>'PR-RAS'!E415</f>
        <v>12774153.060000002</v>
      </c>
      <c r="E410" s="1">
        <v>0</v>
      </c>
      <c r="F410" s="1">
        <v>0</v>
      </c>
      <c r="G410" s="2">
        <f t="shared" si="8"/>
        <v>11699553.434080001</v>
      </c>
      <c r="H410" s="2">
        <f t="shared" si="9"/>
        <v>6.0000002384185791E-2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25236247</v>
      </c>
      <c r="D411" s="1">
        <f>'PR-RAS'!E416</f>
        <v>22183335.719999999</v>
      </c>
      <c r="E411" s="1">
        <v>0</v>
      </c>
      <c r="F411" s="1">
        <v>0</v>
      </c>
      <c r="G411" s="2">
        <f t="shared" si="8"/>
        <v>28537196.560399998</v>
      </c>
      <c r="H411" s="2">
        <f t="shared" si="9"/>
        <v>0.2800000011920929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343460</v>
      </c>
      <c r="D413" s="1">
        <f>'PR-RAS'!E418</f>
        <v>146467.26999999999</v>
      </c>
      <c r="E413" s="1">
        <v>0</v>
      </c>
      <c r="F413" s="1">
        <v>0</v>
      </c>
      <c r="G413" s="2">
        <f t="shared" si="8"/>
        <v>262194.55047999998</v>
      </c>
      <c r="H413" s="2">
        <f t="shared" si="9"/>
        <v>0.26999999998952262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107295</v>
      </c>
      <c r="D631" s="1">
        <f>'PR-RAS'!E637</f>
        <v>107295.3</v>
      </c>
      <c r="E631" s="1">
        <v>0</v>
      </c>
      <c r="F631" s="1">
        <v>0</v>
      </c>
      <c r="G631" s="2">
        <f t="shared" si="10"/>
        <v>202787.92799999999</v>
      </c>
      <c r="H631" s="2">
        <f t="shared" si="11"/>
        <v>0.30000000000291038</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192932315</v>
      </c>
      <c r="D633" s="1">
        <f>'PR-RAS'!E639</f>
        <v>203262110.97</v>
      </c>
      <c r="E633" s="1">
        <v>0</v>
      </c>
      <c r="F633" s="1">
        <v>0</v>
      </c>
      <c r="G633" s="2">
        <f t="shared" si="10"/>
        <v>378856531.34608006</v>
      </c>
      <c r="H633" s="2">
        <f t="shared" si="11"/>
        <v>3.0000001192092896E-2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195989274</v>
      </c>
      <c r="D634" s="1">
        <f>'PR-RAS'!E640</f>
        <v>216036264.03</v>
      </c>
      <c r="E634" s="1">
        <v>0</v>
      </c>
      <c r="F634" s="1">
        <v>0</v>
      </c>
      <c r="G634" s="2">
        <f t="shared" si="10"/>
        <v>397563120.70397997</v>
      </c>
      <c r="H634" s="2">
        <f t="shared" si="11"/>
        <v>3.0000001192092896E-2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3056959</v>
      </c>
      <c r="D636" s="1">
        <f>'PR-RAS'!E642</f>
        <v>12774153.060000002</v>
      </c>
      <c r="E636" s="1">
        <v>0</v>
      </c>
      <c r="F636" s="1">
        <v>0</v>
      </c>
      <c r="G636" s="2">
        <f t="shared" si="10"/>
        <v>18164343.351200003</v>
      </c>
      <c r="H636" s="2">
        <f t="shared" si="11"/>
        <v>6.0000002384185791E-2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25343542</v>
      </c>
      <c r="D637" s="1">
        <f>'PR-RAS'!E643</f>
        <v>22290631.02</v>
      </c>
      <c r="E637" s="1">
        <v>0</v>
      </c>
      <c r="F637" s="1">
        <v>0</v>
      </c>
      <c r="G637" s="2">
        <f t="shared" si="10"/>
        <v>44472175.369439997</v>
      </c>
      <c r="H637" s="2">
        <f t="shared" si="11"/>
        <v>1.9999999552965164E-2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22286583</v>
      </c>
      <c r="D639" s="1">
        <f>'PR-RAS'!E645</f>
        <v>9516477.9599999972</v>
      </c>
      <c r="E639" s="1">
        <v>0</v>
      </c>
      <c r="F639" s="1">
        <v>0</v>
      </c>
      <c r="G639" s="2">
        <f t="shared" si="10"/>
        <v>26361865.830959998</v>
      </c>
      <c r="H639" s="2">
        <f t="shared" si="11"/>
        <v>4.0000002831220627E-2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13639771</v>
      </c>
      <c r="D641" s="1">
        <f>'PR-RAS'!E647</f>
        <v>14850350.26</v>
      </c>
      <c r="E641" s="1">
        <v>0</v>
      </c>
      <c r="F641" s="1">
        <v>0</v>
      </c>
      <c r="G641" s="2">
        <f t="shared" si="10"/>
        <v>27737901.772799999</v>
      </c>
      <c r="H641" s="2">
        <f t="shared" si="11"/>
        <v>0.25999999977648258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30944233</v>
      </c>
      <c r="D642" s="1">
        <f>'PR-RAS'!E649</f>
        <v>24462450.52</v>
      </c>
      <c r="E642" s="1">
        <v>0</v>
      </c>
      <c r="F642" s="1">
        <v>0</v>
      </c>
      <c r="G642" s="2">
        <f t="shared" si="10"/>
        <v>51196114.919639997</v>
      </c>
      <c r="H642" s="2">
        <f t="shared" si="11"/>
        <v>0.48000000044703484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44745314</v>
      </c>
      <c r="D643" s="1">
        <f>'PR-RAS'!E650</f>
        <v>50444686.560000002</v>
      </c>
      <c r="E643" s="1">
        <v>0</v>
      </c>
      <c r="F643" s="1">
        <v>0</v>
      </c>
      <c r="G643" s="2">
        <f t="shared" si="10"/>
        <v>93497469.131040007</v>
      </c>
      <c r="H643" s="2">
        <f t="shared" si="11"/>
        <v>0.43999999761581421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51227096</v>
      </c>
      <c r="D644" s="1">
        <f>'PR-RAS'!E651</f>
        <v>64200390.990000002</v>
      </c>
      <c r="E644" s="1">
        <v>0</v>
      </c>
      <c r="F644" s="1">
        <v>0</v>
      </c>
      <c r="G644" s="2">
        <f t="shared" si="10"/>
        <v>115500725.54114002</v>
      </c>
      <c r="H644" s="2">
        <f t="shared" si="11"/>
        <v>9.9999979138374329E-3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24462451</v>
      </c>
      <c r="D645" s="1">
        <f>'PR-RAS'!E652</f>
        <v>10706746.089999996</v>
      </c>
      <c r="E645" s="1">
        <v>0</v>
      </c>
      <c r="F645" s="1">
        <v>0</v>
      </c>
      <c r="G645" s="2">
        <f t="shared" si="10"/>
        <v>29544107.407919995</v>
      </c>
      <c r="H645" s="2">
        <f t="shared" si="11"/>
        <v>8.999999612569809E-2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756</v>
      </c>
      <c r="D647" s="1">
        <f>'PR-RAS'!E654</f>
        <v>759</v>
      </c>
      <c r="E647" s="1">
        <v>0</v>
      </c>
      <c r="F647" s="1">
        <v>0</v>
      </c>
      <c r="G647" s="2">
        <f t="shared" si="10"/>
        <v>1469.0040000000001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745</v>
      </c>
      <c r="D649" s="1">
        <f>'PR-RAS'!E656</f>
        <v>755</v>
      </c>
      <c r="E649" s="1">
        <v>0</v>
      </c>
      <c r="F649" s="1">
        <v>0</v>
      </c>
      <c r="G649" s="2">
        <f t="shared" si="10"/>
        <v>1461.24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88000</v>
      </c>
      <c r="D669" s="1">
        <f>'PR-RAS'!E676</f>
        <v>126000</v>
      </c>
      <c r="E669" s="1">
        <v>0</v>
      </c>
      <c r="F669" s="1">
        <v>0</v>
      </c>
      <c r="G669" s="2">
        <f t="shared" si="10"/>
        <v>227120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8165644</v>
      </c>
      <c r="D703" s="1">
        <f>'PR-RAS'!E710</f>
        <v>8764312.1600000001</v>
      </c>
      <c r="E703" s="1">
        <v>0</v>
      </c>
      <c r="F703" s="1">
        <v>0</v>
      </c>
      <c r="G703" s="2">
        <f t="shared" si="10"/>
        <v>18037376.360640001</v>
      </c>
      <c r="H703" s="2">
        <f t="shared" si="11"/>
        <v>0.16000000014901161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11011.09</v>
      </c>
      <c r="E705" s="1">
        <v>0</v>
      </c>
      <c r="F705" s="1">
        <v>0</v>
      </c>
      <c r="G705" s="2">
        <f t="shared" si="10"/>
        <v>15503.61472</v>
      </c>
      <c r="H705" s="2">
        <f t="shared" si="11"/>
        <v>9.0000000000145519E-2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187710</v>
      </c>
      <c r="D709" s="1">
        <f>'PR-RAS'!E716</f>
        <v>335292.27</v>
      </c>
      <c r="E709" s="1">
        <v>0</v>
      </c>
      <c r="F709" s="1">
        <v>0</v>
      </c>
      <c r="G709" s="2">
        <f t="shared" si="10"/>
        <v>607672.53431999998</v>
      </c>
      <c r="H709" s="2">
        <f t="shared" si="11"/>
        <v>0.27000000001862645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149403</v>
      </c>
      <c r="D710" s="1">
        <f>'PR-RAS'!E717</f>
        <v>124716.33</v>
      </c>
      <c r="E710" s="1">
        <v>0</v>
      </c>
      <c r="F710" s="1">
        <v>0</v>
      </c>
      <c r="G710" s="2">
        <f t="shared" si="10"/>
        <v>282774.48294000002</v>
      </c>
      <c r="H710" s="2">
        <f t="shared" si="11"/>
        <v>0.33000000000174623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2613026</v>
      </c>
      <c r="D711" s="1">
        <f>'PR-RAS'!E718</f>
        <v>2866156.77</v>
      </c>
      <c r="E711" s="1">
        <v>0</v>
      </c>
      <c r="F711" s="1">
        <v>0</v>
      </c>
      <c r="G711" s="2">
        <f t="shared" si="10"/>
        <v>5925191.0734000001</v>
      </c>
      <c r="H711" s="2">
        <f t="shared" si="11"/>
        <v>0.22999999998137355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304</v>
      </c>
      <c r="D713" s="1">
        <f>'PR-RAS'!E720</f>
        <v>403125.13</v>
      </c>
      <c r="E713" s="1">
        <v>0</v>
      </c>
      <c r="F713" s="1">
        <v>0</v>
      </c>
      <c r="G713" s="2">
        <f t="shared" si="10"/>
        <v>574266.63312000001</v>
      </c>
      <c r="H713" s="2">
        <f t="shared" si="11"/>
        <v>0.13000000000465661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2363796</v>
      </c>
      <c r="D714" s="1">
        <f>'PR-RAS'!E721</f>
        <v>1028668.74</v>
      </c>
      <c r="E714" s="1">
        <v>0</v>
      </c>
      <c r="F714" s="1">
        <v>0</v>
      </c>
      <c r="G714" s="2">
        <f t="shared" si="10"/>
        <v>3152268.1712400001</v>
      </c>
      <c r="H714" s="2">
        <f t="shared" si="11"/>
        <v>0.26000000000931323</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5062181</v>
      </c>
      <c r="D715" s="1">
        <f>'PR-RAS'!E722</f>
        <v>5172981.1500000004</v>
      </c>
      <c r="E715" s="1">
        <v>0</v>
      </c>
      <c r="F715" s="1">
        <v>0</v>
      </c>
      <c r="G715" s="2">
        <f t="shared" si="10"/>
        <v>11001414.316199999</v>
      </c>
      <c r="H715" s="2">
        <f t="shared" si="11"/>
        <v>0.15000000037252903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1192152</v>
      </c>
      <c r="D716" s="1">
        <f>'PR-RAS'!E723</f>
        <v>767351.04</v>
      </c>
      <c r="E716" s="1">
        <v>0</v>
      </c>
      <c r="F716" s="1">
        <v>0</v>
      </c>
      <c r="G716" s="2">
        <f t="shared" si="10"/>
        <v>1949700.6672</v>
      </c>
      <c r="H716" s="2">
        <f t="shared" si="11"/>
        <v>4.0000000037252903E-2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17482</v>
      </c>
      <c r="D719" s="1">
        <f>'PR-RAS'!E726</f>
        <v>16513</v>
      </c>
      <c r="E719" s="1">
        <v>0</v>
      </c>
      <c r="F719" s="1">
        <v>0</v>
      </c>
      <c r="G719" s="2">
        <f t="shared" si="10"/>
        <v>36264.743999999999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325447</v>
      </c>
      <c r="D812" s="1">
        <f>'PR-RAS'!E819</f>
        <v>832250.32</v>
      </c>
      <c r="E812" s="1">
        <v>0</v>
      </c>
      <c r="F812" s="1">
        <v>0</v>
      </c>
      <c r="G812" s="2">
        <f t="shared" si="18"/>
        <v>1613847.5360399999</v>
      </c>
      <c r="H812" s="2">
        <f t="shared" si="19"/>
        <v>0.31999999994877726</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18000</v>
      </c>
      <c r="D816" s="1">
        <f>'PR-RAS'!E823</f>
        <v>11000.04</v>
      </c>
      <c r="E816" s="1">
        <v>0</v>
      </c>
      <c r="F816" s="1">
        <v>0</v>
      </c>
      <c r="G816" s="2">
        <f t="shared" si="18"/>
        <v>32600.065200000001</v>
      </c>
      <c r="H816" s="2">
        <f t="shared" si="19"/>
        <v>4.0000000000873115E-2</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211726254</v>
      </c>
      <c r="D984" s="6">
        <f>BILANCA!E6</f>
        <v>198041122.78999996</v>
      </c>
      <c r="E984" s="6">
        <v>0</v>
      </c>
      <c r="F984" s="6">
        <v>0</v>
      </c>
      <c r="G984" s="7">
        <f t="shared" ref="G984:G1241" si="22">B984/1000*C984+B984/500*D984</f>
        <v>607808.49957999995</v>
      </c>
      <c r="H984" s="7">
        <f t="shared" si="19"/>
        <v>0.21000003814697266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171728839</v>
      </c>
      <c r="D985" s="1">
        <f>BILANCA!E7</f>
        <v>171043456.08999997</v>
      </c>
      <c r="E985" s="1">
        <v>0</v>
      </c>
      <c r="F985" s="1">
        <v>0</v>
      </c>
      <c r="G985" s="2">
        <f t="shared" si="22"/>
        <v>1027631.5023599998</v>
      </c>
      <c r="H985" s="2">
        <f t="shared" si="19"/>
        <v>8.9999973773956299E-2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24523210</v>
      </c>
      <c r="D986" s="1">
        <f>BILANCA!E8</f>
        <v>24713340.439999998</v>
      </c>
      <c r="E986" s="1">
        <v>0</v>
      </c>
      <c r="F986" s="1">
        <v>0</v>
      </c>
      <c r="G986" s="2">
        <f t="shared" si="22"/>
        <v>221849.67264</v>
      </c>
      <c r="H986" s="2">
        <f t="shared" si="19"/>
        <v>0.43999999761581421</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24494400</v>
      </c>
      <c r="D987" s="1">
        <f>BILANCA!E9</f>
        <v>24494400</v>
      </c>
      <c r="E987" s="1">
        <v>0</v>
      </c>
      <c r="F987" s="1">
        <v>0</v>
      </c>
      <c r="G987" s="2">
        <f t="shared" si="22"/>
        <v>293932.80000000005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190896</v>
      </c>
      <c r="D988" s="1">
        <f>BILANCA!E10</f>
        <v>390531.54</v>
      </c>
      <c r="E988" s="1">
        <v>0</v>
      </c>
      <c r="F988" s="1">
        <v>0</v>
      </c>
      <c r="G988" s="2">
        <f t="shared" si="22"/>
        <v>4859.7954</v>
      </c>
      <c r="H988" s="2">
        <f t="shared" si="19"/>
        <v>0.46000000002095476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162086</v>
      </c>
      <c r="D989" s="1">
        <f>BILANCA!E11</f>
        <v>171591.1</v>
      </c>
      <c r="E989" s="1">
        <v>0</v>
      </c>
      <c r="F989" s="1">
        <v>0</v>
      </c>
      <c r="G989" s="2">
        <f t="shared" si="22"/>
        <v>3031.6092000000003</v>
      </c>
      <c r="H989" s="2">
        <f t="shared" si="19"/>
        <v>0.10000000000582077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146916954</v>
      </c>
      <c r="D990" s="1">
        <f>BILANCA!E12</f>
        <v>145831090.64999998</v>
      </c>
      <c r="E990" s="1">
        <v>0</v>
      </c>
      <c r="F990" s="1">
        <v>0</v>
      </c>
      <c r="G990" s="2">
        <f t="shared" si="22"/>
        <v>3070053.9470999995</v>
      </c>
      <c r="H990" s="2">
        <f t="shared" si="19"/>
        <v>0.35000002384185791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114410833</v>
      </c>
      <c r="D991" s="1">
        <f>BILANCA!E13</f>
        <v>112602310.2</v>
      </c>
      <c r="E991" s="1">
        <v>0</v>
      </c>
      <c r="F991" s="1">
        <v>0</v>
      </c>
      <c r="G991" s="2">
        <f t="shared" si="22"/>
        <v>2716923.6272</v>
      </c>
      <c r="H991" s="2">
        <f t="shared" si="19"/>
        <v>0.20000000298023224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533863</v>
      </c>
      <c r="D992" s="1">
        <f>BILANCA!E14</f>
        <v>533862.74</v>
      </c>
      <c r="E992" s="1">
        <v>0</v>
      </c>
      <c r="F992" s="1">
        <v>0</v>
      </c>
      <c r="G992" s="2">
        <f t="shared" si="22"/>
        <v>14414.296319999999</v>
      </c>
      <c r="H992" s="2">
        <f t="shared" si="19"/>
        <v>0.26000000000931323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144147971</v>
      </c>
      <c r="D993" s="1">
        <f>BILANCA!E15</f>
        <v>144147971.25999999</v>
      </c>
      <c r="E993" s="1">
        <v>0</v>
      </c>
      <c r="F993" s="1">
        <v>0</v>
      </c>
      <c r="G993" s="2">
        <f t="shared" si="22"/>
        <v>4324439.1351999994</v>
      </c>
      <c r="H993" s="2">
        <f t="shared" si="19"/>
        <v>0.25999999046325684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30271001</v>
      </c>
      <c r="D996" s="1">
        <f>BILANCA!E18</f>
        <v>32079523.800000001</v>
      </c>
      <c r="E996" s="1">
        <v>0</v>
      </c>
      <c r="F996" s="1">
        <v>0</v>
      </c>
      <c r="G996" s="2">
        <f t="shared" si="22"/>
        <v>1227590.6317999999</v>
      </c>
      <c r="H996" s="2">
        <f t="shared" si="19"/>
        <v>0.19999999925494194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6589390</v>
      </c>
      <c r="D997" s="1">
        <f>BILANCA!E19</f>
        <v>6244693.0299999937</v>
      </c>
      <c r="E997" s="1">
        <v>0</v>
      </c>
      <c r="F997" s="1">
        <v>0</v>
      </c>
      <c r="G997" s="2">
        <f t="shared" si="22"/>
        <v>267102.86483999982</v>
      </c>
      <c r="H997" s="2">
        <f t="shared" si="19"/>
        <v>2.9999993741512299E-2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39971028</v>
      </c>
      <c r="D998" s="1">
        <f>BILANCA!E20</f>
        <v>40749284.329999998</v>
      </c>
      <c r="E998" s="1">
        <v>0</v>
      </c>
      <c r="F998" s="1">
        <v>0</v>
      </c>
      <c r="G998" s="2">
        <f t="shared" si="22"/>
        <v>1822043.9498999999</v>
      </c>
      <c r="H998" s="2">
        <f t="shared" si="19"/>
        <v>0.32999999821186066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4001134</v>
      </c>
      <c r="D999" s="1">
        <f>BILANCA!E21</f>
        <v>3984540.9</v>
      </c>
      <c r="E999" s="1">
        <v>0</v>
      </c>
      <c r="F999" s="1">
        <v>0</v>
      </c>
      <c r="G999" s="2">
        <f t="shared" si="22"/>
        <v>191523.4528</v>
      </c>
      <c r="H999" s="2">
        <f t="shared" si="19"/>
        <v>0.10000000009313226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1865289</v>
      </c>
      <c r="D1000" s="1">
        <f>BILANCA!E22</f>
        <v>1873749.38</v>
      </c>
      <c r="E1000" s="1">
        <v>0</v>
      </c>
      <c r="F1000" s="1">
        <v>0</v>
      </c>
      <c r="G1000" s="2">
        <f t="shared" si="22"/>
        <v>95417.391919999995</v>
      </c>
      <c r="H1000" s="2">
        <f t="shared" si="19"/>
        <v>0.37999999988824129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2351.25</v>
      </c>
      <c r="E1001" s="1">
        <v>0</v>
      </c>
      <c r="F1001" s="1">
        <v>0</v>
      </c>
      <c r="G1001" s="2">
        <f t="shared" si="22"/>
        <v>84.644999999999996</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2627430</v>
      </c>
      <c r="D1002" s="1">
        <f>BILANCA!E24</f>
        <v>2520922.0299999998</v>
      </c>
      <c r="E1002" s="1">
        <v>0</v>
      </c>
      <c r="F1002" s="1">
        <v>0</v>
      </c>
      <c r="G1002" s="2">
        <f t="shared" si="22"/>
        <v>145716.20713999998</v>
      </c>
      <c r="H1002" s="2">
        <f t="shared" si="19"/>
        <v>2.9999999795109034E-2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41732</v>
      </c>
      <c r="D1003" s="1">
        <f>BILANCA!E25</f>
        <v>46488.87</v>
      </c>
      <c r="E1003" s="1">
        <v>0</v>
      </c>
      <c r="F1003" s="1">
        <v>0</v>
      </c>
      <c r="G1003" s="2">
        <f t="shared" si="22"/>
        <v>2694.1948000000002</v>
      </c>
      <c r="H1003" s="2">
        <f t="shared" si="19"/>
        <v>0.12999999999738066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746551</v>
      </c>
      <c r="D1004" s="1">
        <f>BILANCA!E26</f>
        <v>703981.61</v>
      </c>
      <c r="E1004" s="1">
        <v>0</v>
      </c>
      <c r="F1004" s="1">
        <v>0</v>
      </c>
      <c r="G1004" s="2">
        <f t="shared" si="22"/>
        <v>45244.798620000001</v>
      </c>
      <c r="H1004" s="2">
        <f t="shared" si="19"/>
        <v>0.39000000001396984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42663774</v>
      </c>
      <c r="D1006" s="1">
        <f>BILANCA!E28</f>
        <v>43636625.340000004</v>
      </c>
      <c r="E1006" s="1">
        <v>0</v>
      </c>
      <c r="F1006" s="1">
        <v>0</v>
      </c>
      <c r="G1006" s="2">
        <f t="shared" si="22"/>
        <v>2988551.56764</v>
      </c>
      <c r="H1006" s="2">
        <f t="shared" si="19"/>
        <v>0.34000000357627869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123250</v>
      </c>
      <c r="D1007" s="1">
        <f>BILANCA!E29</f>
        <v>94249.989999999991</v>
      </c>
      <c r="E1007" s="1">
        <v>0</v>
      </c>
      <c r="F1007" s="1">
        <v>0</v>
      </c>
      <c r="G1007" s="2">
        <f t="shared" si="22"/>
        <v>7481.9995199999994</v>
      </c>
      <c r="H1007" s="2">
        <f t="shared" si="19"/>
        <v>1.0000000009313226E-2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490461</v>
      </c>
      <c r="D1008" s="1">
        <f>BILANCA!E30</f>
        <v>369541.99</v>
      </c>
      <c r="E1008" s="1">
        <v>0</v>
      </c>
      <c r="F1008" s="1">
        <v>0</v>
      </c>
      <c r="G1008" s="2">
        <f t="shared" si="22"/>
        <v>30738.624500000002</v>
      </c>
      <c r="H1008" s="2">
        <f t="shared" si="19"/>
        <v>1.0000000009313226E-2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367211</v>
      </c>
      <c r="D1012" s="1">
        <f>BILANCA!E34</f>
        <v>275292</v>
      </c>
      <c r="E1012" s="1">
        <v>0</v>
      </c>
      <c r="F1012" s="1">
        <v>0</v>
      </c>
      <c r="G1012" s="2">
        <f t="shared" si="22"/>
        <v>26616.055</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25685071</v>
      </c>
      <c r="D1013" s="1">
        <f>BILANCA!E35</f>
        <v>26808187.059999999</v>
      </c>
      <c r="E1013" s="1">
        <v>0</v>
      </c>
      <c r="F1013" s="1">
        <v>0</v>
      </c>
      <c r="G1013" s="2">
        <f t="shared" si="22"/>
        <v>2379043.3536</v>
      </c>
      <c r="H1013" s="2">
        <f t="shared" si="19"/>
        <v>5.9999998658895493E-2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25654967</v>
      </c>
      <c r="D1014" s="1">
        <f>BILANCA!E36</f>
        <v>26784358.949999999</v>
      </c>
      <c r="E1014" s="1">
        <v>0</v>
      </c>
      <c r="F1014" s="1">
        <v>0</v>
      </c>
      <c r="G1014" s="2">
        <f t="shared" si="22"/>
        <v>2455934.2319</v>
      </c>
      <c r="H1014" s="2">
        <f t="shared" si="19"/>
        <v>5.000000074505806E-2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5000</v>
      </c>
      <c r="D1015" s="1">
        <f>BILANCA!E37</f>
        <v>5000</v>
      </c>
      <c r="E1015" s="1">
        <v>0</v>
      </c>
      <c r="F1015" s="1">
        <v>0</v>
      </c>
      <c r="G1015" s="2">
        <f t="shared" si="22"/>
        <v>480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31380</v>
      </c>
      <c r="D1016" s="1">
        <f>BILANCA!E38</f>
        <v>31380.11</v>
      </c>
      <c r="E1016" s="1">
        <v>0</v>
      </c>
      <c r="F1016" s="1">
        <v>0</v>
      </c>
      <c r="G1016" s="2">
        <f t="shared" si="22"/>
        <v>3106.6272600000002</v>
      </c>
      <c r="H1016" s="2">
        <f t="shared" si="19"/>
        <v>0.11000000000058208</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6276</v>
      </c>
      <c r="D1018" s="1">
        <f>BILANCA!E40</f>
        <v>12552</v>
      </c>
      <c r="E1018" s="1">
        <v>0</v>
      </c>
      <c r="F1018" s="1">
        <v>0</v>
      </c>
      <c r="G1018" s="2">
        <f t="shared" si="22"/>
        <v>1098.3000000000002</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108410</v>
      </c>
      <c r="D1023" s="1">
        <f>BILANCA!E45</f>
        <v>81650.37</v>
      </c>
      <c r="E1023" s="1">
        <v>0</v>
      </c>
      <c r="F1023" s="1">
        <v>0</v>
      </c>
      <c r="G1023" s="2">
        <f t="shared" si="22"/>
        <v>10868.429599999999</v>
      </c>
      <c r="H1023" s="2">
        <f t="shared" si="19"/>
        <v>0.36999999999534339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552522</v>
      </c>
      <c r="D1025" s="1">
        <f>BILANCA!E47</f>
        <v>523430.41</v>
      </c>
      <c r="E1025" s="1">
        <v>0</v>
      </c>
      <c r="F1025" s="1">
        <v>0</v>
      </c>
      <c r="G1025" s="2">
        <f t="shared" si="22"/>
        <v>67174.078439999997</v>
      </c>
      <c r="H1025" s="2">
        <f t="shared" si="19"/>
        <v>0.40999999997438863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39828</v>
      </c>
      <c r="D1026" s="1">
        <f>BILANCA!E48</f>
        <v>40347.99</v>
      </c>
      <c r="E1026" s="1">
        <v>0</v>
      </c>
      <c r="F1026" s="1">
        <v>0</v>
      </c>
      <c r="G1026" s="2">
        <f t="shared" si="22"/>
        <v>5182.5311399999991</v>
      </c>
      <c r="H1026" s="2">
        <f t="shared" si="19"/>
        <v>1.0000000002037268E-2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483940</v>
      </c>
      <c r="D1028" s="1">
        <f>BILANCA!E50</f>
        <v>482128.03</v>
      </c>
      <c r="E1028" s="1">
        <v>0</v>
      </c>
      <c r="F1028" s="1">
        <v>0</v>
      </c>
      <c r="G1028" s="2">
        <f t="shared" si="22"/>
        <v>65168.822700000004</v>
      </c>
      <c r="H1028" s="2">
        <f t="shared" si="19"/>
        <v>3.0000000027939677E-2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813959</v>
      </c>
      <c r="D1032" s="1">
        <f>BILANCA!E54</f>
        <v>738441.85</v>
      </c>
      <c r="E1032" s="1">
        <v>0</v>
      </c>
      <c r="F1032" s="1">
        <v>0</v>
      </c>
      <c r="G1032" s="2">
        <f t="shared" si="22"/>
        <v>112251.2923</v>
      </c>
      <c r="H1032" s="2">
        <f t="shared" si="19"/>
        <v>0.15000000002328306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813959</v>
      </c>
      <c r="D1033" s="1">
        <f>BILANCA!E55</f>
        <v>738441.85</v>
      </c>
      <c r="E1033" s="1">
        <v>0</v>
      </c>
      <c r="F1033" s="1">
        <v>0</v>
      </c>
      <c r="G1033" s="2">
        <f t="shared" si="22"/>
        <v>114542.13500000001</v>
      </c>
      <c r="H1033" s="2">
        <f t="shared" si="19"/>
        <v>0.15000000002328306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288675</v>
      </c>
      <c r="D1034" s="1">
        <f>BILANCA!E56</f>
        <v>499025</v>
      </c>
      <c r="E1034" s="1">
        <v>0</v>
      </c>
      <c r="F1034" s="1">
        <v>0</v>
      </c>
      <c r="G1034" s="2">
        <f t="shared" si="22"/>
        <v>65622.974999999991</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288675</v>
      </c>
      <c r="D1035" s="1">
        <f>BILANCA!E57</f>
        <v>499025</v>
      </c>
      <c r="E1035" s="1">
        <v>0</v>
      </c>
      <c r="F1035" s="1">
        <v>0</v>
      </c>
      <c r="G1035" s="2">
        <f t="shared" si="22"/>
        <v>66909.7</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39997415</v>
      </c>
      <c r="D1046" s="1">
        <f>BILANCA!E68</f>
        <v>26997666.700000003</v>
      </c>
      <c r="E1046" s="1">
        <v>0</v>
      </c>
      <c r="F1046" s="1">
        <v>0</v>
      </c>
      <c r="G1046" s="2">
        <f t="shared" si="22"/>
        <v>5921543.1491999999</v>
      </c>
      <c r="H1046" s="2">
        <f t="shared" si="19"/>
        <v>0.29999999701976776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24462451</v>
      </c>
      <c r="D1047" s="1">
        <f>BILANCA!E69</f>
        <v>10706746.09</v>
      </c>
      <c r="E1047" s="1">
        <v>0</v>
      </c>
      <c r="F1047" s="1">
        <v>0</v>
      </c>
      <c r="G1047" s="2">
        <f t="shared" si="22"/>
        <v>2936060.3635200001</v>
      </c>
      <c r="H1047" s="2">
        <f t="shared" si="19"/>
        <v>8.9999999850988388E-2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24449051</v>
      </c>
      <c r="D1048" s="1">
        <f>BILANCA!E70</f>
        <v>10706746.09</v>
      </c>
      <c r="E1048" s="1">
        <v>0</v>
      </c>
      <c r="F1048" s="1">
        <v>0</v>
      </c>
      <c r="G1048" s="2">
        <f t="shared" si="22"/>
        <v>2981065.3067000001</v>
      </c>
      <c r="H1048" s="2">
        <f t="shared" si="19"/>
        <v>8.9999999850988388E-2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24449051</v>
      </c>
      <c r="D1050" s="1">
        <f>BILANCA!E72</f>
        <v>10706746.09</v>
      </c>
      <c r="E1050" s="1">
        <v>0</v>
      </c>
      <c r="F1050" s="1">
        <v>0</v>
      </c>
      <c r="G1050" s="2">
        <f t="shared" si="22"/>
        <v>3072790.3930600001</v>
      </c>
      <c r="H1050" s="2">
        <f t="shared" si="19"/>
        <v>8.9999999850988388E-2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13400</v>
      </c>
      <c r="D1054" s="1">
        <f>BILANCA!E76</f>
        <v>0</v>
      </c>
      <c r="E1054" s="1">
        <v>0</v>
      </c>
      <c r="F1054" s="1">
        <v>0</v>
      </c>
      <c r="G1054" s="2">
        <f t="shared" si="22"/>
        <v>951.39999999999986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1293748</v>
      </c>
      <c r="D1056" s="1">
        <f>BILANCA!E78</f>
        <v>1068016.49</v>
      </c>
      <c r="E1056" s="1">
        <v>0</v>
      </c>
      <c r="F1056" s="1">
        <v>0</v>
      </c>
      <c r="G1056" s="2">
        <f t="shared" si="22"/>
        <v>250374.01153999998</v>
      </c>
      <c r="H1056" s="2">
        <f t="shared" si="19"/>
        <v>0.48999999999068677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49481</v>
      </c>
      <c r="D1060" s="1">
        <f>BILANCA!E82</f>
        <v>0</v>
      </c>
      <c r="E1060" s="1">
        <v>0</v>
      </c>
      <c r="F1060" s="1">
        <v>0</v>
      </c>
      <c r="G1060" s="2">
        <f t="shared" si="22"/>
        <v>3810.0369999999998</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64919</v>
      </c>
      <c r="D1061" s="1">
        <f>BILANCA!E83</f>
        <v>63206.6</v>
      </c>
      <c r="E1061" s="1">
        <v>0</v>
      </c>
      <c r="F1061" s="1">
        <v>0</v>
      </c>
      <c r="G1061" s="2">
        <f t="shared" si="22"/>
        <v>14923.911599999999</v>
      </c>
      <c r="H1061" s="2">
        <f t="shared" si="19"/>
        <v>0.40000000000145519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73716</v>
      </c>
      <c r="D1062" s="1">
        <f>BILANCA!E84</f>
        <v>92556.25</v>
      </c>
      <c r="E1062" s="1">
        <v>0</v>
      </c>
      <c r="F1062" s="1">
        <v>0</v>
      </c>
      <c r="G1062" s="2">
        <f t="shared" si="22"/>
        <v>20447.451500000003</v>
      </c>
      <c r="H1062" s="2">
        <f t="shared" si="19"/>
        <v>0.25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1105632</v>
      </c>
      <c r="D1064" s="1">
        <f>BILANCA!E86</f>
        <v>912253.64</v>
      </c>
      <c r="E1064" s="1">
        <v>0</v>
      </c>
      <c r="F1064" s="1">
        <v>0</v>
      </c>
      <c r="G1064" s="2">
        <f t="shared" si="22"/>
        <v>237341.28168000001</v>
      </c>
      <c r="H1064" s="2">
        <f t="shared" si="19"/>
        <v>0.35999999998603016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138140</v>
      </c>
      <c r="D1112" s="1">
        <f>BILANCA!E134</f>
        <v>138140.15</v>
      </c>
      <c r="E1112" s="1">
        <v>0</v>
      </c>
      <c r="F1112" s="1">
        <v>0</v>
      </c>
      <c r="G1112" s="2">
        <f t="shared" si="22"/>
        <v>53460.218699999998</v>
      </c>
      <c r="H1112" s="2">
        <f t="shared" si="23"/>
        <v>0.14999999999417923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138140</v>
      </c>
      <c r="D1113" s="1">
        <f>BILANCA!E135</f>
        <v>138140.15</v>
      </c>
      <c r="E1113" s="1">
        <v>0</v>
      </c>
      <c r="F1113" s="1">
        <v>0</v>
      </c>
      <c r="G1113" s="2">
        <f t="shared" si="22"/>
        <v>53874.638999999996</v>
      </c>
      <c r="H1113" s="2">
        <f t="shared" si="23"/>
        <v>0.14999999999417923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138140</v>
      </c>
      <c r="D1118" s="1">
        <f>BILANCA!E140</f>
        <v>138140.15</v>
      </c>
      <c r="E1118" s="1">
        <v>0</v>
      </c>
      <c r="F1118" s="1">
        <v>0</v>
      </c>
      <c r="G1118" s="2">
        <f t="shared" si="22"/>
        <v>55946.7405</v>
      </c>
      <c r="H1118" s="2">
        <f t="shared" si="23"/>
        <v>0.14999999999417923</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399443</v>
      </c>
      <c r="D1124" s="1">
        <f>BILANCA!E146</f>
        <v>200156.97</v>
      </c>
      <c r="E1124" s="1">
        <v>0</v>
      </c>
      <c r="F1124" s="1">
        <v>0</v>
      </c>
      <c r="G1124" s="2">
        <f t="shared" si="22"/>
        <v>112765.72853999998</v>
      </c>
      <c r="H1124" s="2">
        <f t="shared" si="23"/>
        <v>2.9999999998835847E-2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414377</v>
      </c>
      <c r="D1138" s="1">
        <f>BILANCA!E160</f>
        <v>238091.03</v>
      </c>
      <c r="E1138" s="1">
        <v>0</v>
      </c>
      <c r="F1138" s="1">
        <v>0</v>
      </c>
      <c r="G1138" s="2">
        <f t="shared" si="22"/>
        <v>138036.65429999999</v>
      </c>
      <c r="H1138" s="2">
        <f t="shared" si="23"/>
        <v>2.9999999998835847E-2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14934</v>
      </c>
      <c r="D1141" s="1">
        <f>BILANCA!E163</f>
        <v>37934.06</v>
      </c>
      <c r="E1141" s="1">
        <v>0</v>
      </c>
      <c r="F1141" s="1">
        <v>0</v>
      </c>
      <c r="G1141" s="2">
        <f t="shared" si="22"/>
        <v>14346.73496</v>
      </c>
      <c r="H1141" s="2">
        <f t="shared" si="23"/>
        <v>5.9999999997671694E-2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63862</v>
      </c>
      <c r="D1142" s="1">
        <f>BILANCA!E164</f>
        <v>34256.74</v>
      </c>
      <c r="E1142" s="1">
        <v>0</v>
      </c>
      <c r="F1142" s="1">
        <v>0</v>
      </c>
      <c r="G1142" s="2">
        <f t="shared" si="22"/>
        <v>21047.70132</v>
      </c>
      <c r="H1142" s="2">
        <f t="shared" si="23"/>
        <v>0.26000000000203727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63862</v>
      </c>
      <c r="D1144" s="1">
        <f>BILANCA!E166</f>
        <v>34256.74</v>
      </c>
      <c r="E1144" s="1">
        <v>0</v>
      </c>
      <c r="F1144" s="1">
        <v>0</v>
      </c>
      <c r="G1144" s="2">
        <f t="shared" si="22"/>
        <v>21312.452280000001</v>
      </c>
      <c r="H1144" s="2">
        <f t="shared" si="23"/>
        <v>0.26000000000203727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13639771</v>
      </c>
      <c r="D1148" s="1">
        <f>BILANCA!E170</f>
        <v>14850350.26</v>
      </c>
      <c r="E1148" s="1">
        <v>0</v>
      </c>
      <c r="F1148" s="1">
        <v>0</v>
      </c>
      <c r="G1148" s="2">
        <f t="shared" si="22"/>
        <v>7151177.8008000012</v>
      </c>
      <c r="H1148" s="2">
        <f t="shared" si="23"/>
        <v>0.25999999977648258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283</v>
      </c>
      <c r="D1150" s="1">
        <f>BILANCA!E172</f>
        <v>0</v>
      </c>
      <c r="E1150" s="1">
        <v>0</v>
      </c>
      <c r="F1150" s="1">
        <v>0</v>
      </c>
      <c r="G1150" s="2">
        <f t="shared" si="22"/>
        <v>47.261000000000003</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13639488</v>
      </c>
      <c r="D1151" s="1">
        <f>BILANCA!E173</f>
        <v>14850350.26</v>
      </c>
      <c r="E1151" s="1">
        <v>0</v>
      </c>
      <c r="F1151" s="1">
        <v>0</v>
      </c>
      <c r="G1151" s="2">
        <f t="shared" si="22"/>
        <v>7281151.67136</v>
      </c>
      <c r="H1151" s="2">
        <f t="shared" si="23"/>
        <v>0.25999999977648258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211726254</v>
      </c>
      <c r="D1152" s="1">
        <f>BILANCA!E175</f>
        <v>198041122.79000002</v>
      </c>
      <c r="E1152" s="1">
        <v>0</v>
      </c>
      <c r="F1152" s="1">
        <v>0</v>
      </c>
      <c r="G1152" s="2">
        <f t="shared" si="22"/>
        <v>102719636.42902002</v>
      </c>
      <c r="H1152" s="2">
        <f t="shared" si="23"/>
        <v>0.20999997854232788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17229232</v>
      </c>
      <c r="D1153" s="1">
        <f>BILANCA!E176</f>
        <v>17196581.319999997</v>
      </c>
      <c r="E1153" s="1">
        <v>0</v>
      </c>
      <c r="F1153" s="1">
        <v>0</v>
      </c>
      <c r="G1153" s="2">
        <f t="shared" si="22"/>
        <v>8775807.0888</v>
      </c>
      <c r="H1153" s="2">
        <f t="shared" si="23"/>
        <v>0.31999999657273293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16740798</v>
      </c>
      <c r="D1154" s="1">
        <f>BILANCA!E177</f>
        <v>17011939.789999999</v>
      </c>
      <c r="E1154" s="1">
        <v>0</v>
      </c>
      <c r="F1154" s="1">
        <v>0</v>
      </c>
      <c r="G1154" s="2">
        <f t="shared" si="22"/>
        <v>8680759.8661800008</v>
      </c>
      <c r="H1154" s="2">
        <f t="shared" si="23"/>
        <v>0.21000000089406967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13595070</v>
      </c>
      <c r="D1155" s="1">
        <f>BILANCA!E178</f>
        <v>14915228.369999999</v>
      </c>
      <c r="E1155" s="1">
        <v>0</v>
      </c>
      <c r="F1155" s="1">
        <v>0</v>
      </c>
      <c r="G1155" s="2">
        <f t="shared" si="22"/>
        <v>7469190.5992799997</v>
      </c>
      <c r="H1155" s="2">
        <f t="shared" si="23"/>
        <v>0.36999999918043613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1850641</v>
      </c>
      <c r="D1156" s="1">
        <f>BILANCA!E179</f>
        <v>1108948.23</v>
      </c>
      <c r="E1156" s="1">
        <v>0</v>
      </c>
      <c r="F1156" s="1">
        <v>0</v>
      </c>
      <c r="G1156" s="2">
        <f t="shared" si="22"/>
        <v>703856.98057999997</v>
      </c>
      <c r="H1156" s="2">
        <f t="shared" si="23"/>
        <v>0.22999999998137355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296</v>
      </c>
      <c r="D1157" s="1">
        <f>BILANCA!E180</f>
        <v>468.76</v>
      </c>
      <c r="E1157" s="1">
        <v>0</v>
      </c>
      <c r="F1157" s="1">
        <v>0</v>
      </c>
      <c r="G1157" s="2">
        <f t="shared" si="22"/>
        <v>214.63247999999999</v>
      </c>
      <c r="H1157" s="2">
        <f t="shared" si="23"/>
        <v>0.24000000000000909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296</v>
      </c>
      <c r="D1160" s="1">
        <f>BILANCA!E183</f>
        <v>468.76</v>
      </c>
      <c r="E1160" s="1">
        <v>0</v>
      </c>
      <c r="F1160" s="1">
        <v>0</v>
      </c>
      <c r="G1160" s="2">
        <f t="shared" si="22"/>
        <v>218.33303999999998</v>
      </c>
      <c r="H1160" s="2">
        <f t="shared" si="23"/>
        <v>0.24000000000000909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1294791</v>
      </c>
      <c r="D1165" s="1">
        <f>BILANCA!E188</f>
        <v>987294.43</v>
      </c>
      <c r="E1165" s="1">
        <v>0</v>
      </c>
      <c r="F1165" s="1">
        <v>0</v>
      </c>
      <c r="G1165" s="2">
        <f t="shared" si="22"/>
        <v>595027.13452000008</v>
      </c>
      <c r="H1165" s="2">
        <f t="shared" si="23"/>
        <v>0.43000000005122274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488434</v>
      </c>
      <c r="D1166" s="1">
        <f>BILANCA!E189</f>
        <v>39669.49</v>
      </c>
      <c r="E1166" s="1">
        <v>0</v>
      </c>
      <c r="F1166" s="1">
        <v>0</v>
      </c>
      <c r="G1166" s="2">
        <f t="shared" si="22"/>
        <v>103902.45533999999</v>
      </c>
      <c r="H1166" s="2">
        <f t="shared" si="23"/>
        <v>0.48999999999796273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144972.04</v>
      </c>
      <c r="E1211" s="1">
        <v>0</v>
      </c>
      <c r="F1211" s="1">
        <v>0</v>
      </c>
      <c r="G1211" s="2">
        <f t="shared" si="22"/>
        <v>66107.250240000008</v>
      </c>
      <c r="H1211" s="2">
        <f t="shared" si="23"/>
        <v>4.0000000008149073E-2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144972.04</v>
      </c>
      <c r="E1212" s="1">
        <v>0</v>
      </c>
      <c r="F1212" s="1">
        <v>0</v>
      </c>
      <c r="G1212" s="2">
        <f t="shared" si="22"/>
        <v>66397.19432000001</v>
      </c>
      <c r="H1212" s="2">
        <f t="shared" si="23"/>
        <v>4.0000000008149073E-2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194497022</v>
      </c>
      <c r="D1214" s="1">
        <f>BILANCA!E237</f>
        <v>180844541.47000003</v>
      </c>
      <c r="E1214" s="1">
        <v>0</v>
      </c>
      <c r="F1214" s="1">
        <v>0</v>
      </c>
      <c r="G1214" s="2">
        <f t="shared" si="22"/>
        <v>128478990.24114002</v>
      </c>
      <c r="H1214" s="2">
        <f t="shared" si="23"/>
        <v>0.47000002861022949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171866979</v>
      </c>
      <c r="D1215" s="1">
        <f>BILANCA!E238</f>
        <v>171181596.24000001</v>
      </c>
      <c r="E1215" s="1">
        <v>0</v>
      </c>
      <c r="F1215" s="1">
        <v>0</v>
      </c>
      <c r="G1215" s="2">
        <f t="shared" si="22"/>
        <v>119301399.78336</v>
      </c>
      <c r="H1215" s="2">
        <f t="shared" si="23"/>
        <v>0.24000000953674316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171866979</v>
      </c>
      <c r="D1216" s="1">
        <f>BILANCA!E239</f>
        <v>171181596.24000001</v>
      </c>
      <c r="E1216" s="1">
        <v>0</v>
      </c>
      <c r="F1216" s="1">
        <v>0</v>
      </c>
      <c r="G1216" s="2">
        <f t="shared" si="22"/>
        <v>119815629.95484</v>
      </c>
      <c r="H1216" s="2">
        <f t="shared" si="23"/>
        <v>0.24000000953674316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120857696</v>
      </c>
      <c r="D1217" s="1">
        <f>BILANCA!E240</f>
        <v>120358952.29000001</v>
      </c>
      <c r="E1217" s="1">
        <v>0</v>
      </c>
      <c r="F1217" s="1">
        <v>0</v>
      </c>
      <c r="G1217" s="2">
        <f t="shared" si="22"/>
        <v>84608690.535720006</v>
      </c>
      <c r="H1217" s="2">
        <f t="shared" si="23"/>
        <v>0.29000000655651093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51009283</v>
      </c>
      <c r="D1218" s="1">
        <f>BILANCA!E241</f>
        <v>50822643.950000003</v>
      </c>
      <c r="E1218" s="1">
        <v>0</v>
      </c>
      <c r="F1218" s="1">
        <v>0</v>
      </c>
      <c r="G1218" s="2">
        <f t="shared" si="22"/>
        <v>35873824.161499999</v>
      </c>
      <c r="H1218" s="2">
        <f t="shared" si="23"/>
        <v>4.9999997019767761E-2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22286583</v>
      </c>
      <c r="D1222" s="1">
        <f>BILANCA!E245</f>
        <v>9516477.9600000009</v>
      </c>
      <c r="E1222" s="1">
        <v>0</v>
      </c>
      <c r="F1222" s="1">
        <v>0</v>
      </c>
      <c r="G1222" s="2">
        <f t="shared" si="22"/>
        <v>9875369.8018799983</v>
      </c>
      <c r="H1222" s="2">
        <f t="shared" si="23"/>
        <v>3.9999999105930328E-2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26583510</v>
      </c>
      <c r="D1223" s="1">
        <f>BILANCA!E246</f>
        <v>12763158.850000001</v>
      </c>
      <c r="E1223" s="1">
        <v>0</v>
      </c>
      <c r="F1223" s="1">
        <v>0</v>
      </c>
      <c r="G1223" s="2">
        <f t="shared" si="22"/>
        <v>12506358.648</v>
      </c>
      <c r="H1223" s="2">
        <f t="shared" si="23"/>
        <v>0.14999999850988388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26476215</v>
      </c>
      <c r="D1224" s="1">
        <f>BILANCA!E247</f>
        <v>12655863.550000001</v>
      </c>
      <c r="E1224" s="1">
        <v>0</v>
      </c>
      <c r="F1224" s="1">
        <v>0</v>
      </c>
      <c r="G1224" s="2">
        <f t="shared" si="22"/>
        <v>12480894.0461</v>
      </c>
      <c r="H1224" s="2">
        <f t="shared" si="23"/>
        <v>0.44999999925494194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107295</v>
      </c>
      <c r="D1226" s="1">
        <f>BILANCA!E249</f>
        <v>107295.3</v>
      </c>
      <c r="E1226" s="1">
        <v>0</v>
      </c>
      <c r="F1226" s="1">
        <v>0</v>
      </c>
      <c r="G1226" s="2">
        <f t="shared" si="22"/>
        <v>78218.200799999991</v>
      </c>
      <c r="H1226" s="2">
        <f t="shared" si="23"/>
        <v>0.30000000000291038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4296927</v>
      </c>
      <c r="D1227" s="1">
        <f>BILANCA!E250</f>
        <v>3246680.89</v>
      </c>
      <c r="E1227" s="1">
        <v>0</v>
      </c>
      <c r="F1227" s="1">
        <v>0</v>
      </c>
      <c r="G1227" s="2">
        <f t="shared" si="22"/>
        <v>2632830.4623199999</v>
      </c>
      <c r="H1227" s="2">
        <f t="shared" si="23"/>
        <v>0.10999999986961484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4296927</v>
      </c>
      <c r="D1229" s="1">
        <f>BILANCA!E252</f>
        <v>3246680.89</v>
      </c>
      <c r="E1229" s="1">
        <v>0</v>
      </c>
      <c r="F1229" s="1">
        <v>0</v>
      </c>
      <c r="G1229" s="2">
        <f t="shared" si="22"/>
        <v>2654411.0398800001</v>
      </c>
      <c r="H1229" s="2">
        <f t="shared" si="23"/>
        <v>0.10999999986961484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279598</v>
      </c>
      <c r="D1232" s="1">
        <f>BILANCA!E255</f>
        <v>112210.53</v>
      </c>
      <c r="E1232" s="1">
        <v>0</v>
      </c>
      <c r="F1232" s="1">
        <v>0</v>
      </c>
      <c r="G1232" s="2">
        <f t="shared" si="22"/>
        <v>125500.74593999999</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63862</v>
      </c>
      <c r="D1233" s="1">
        <f>BILANCA!E256</f>
        <v>34256.74</v>
      </c>
      <c r="E1233" s="1">
        <v>0</v>
      </c>
      <c r="F1233" s="1">
        <v>0</v>
      </c>
      <c r="G1233" s="2">
        <f t="shared" si="22"/>
        <v>33093.869999999995</v>
      </c>
      <c r="H1233" s="2">
        <f t="shared" si="23"/>
        <v>0.26000000000203727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2388037</v>
      </c>
      <c r="D1236" s="1">
        <f>BILANCA!E259</f>
        <v>2723083.85</v>
      </c>
      <c r="E1236" s="1">
        <v>0</v>
      </c>
      <c r="F1236" s="1">
        <v>0</v>
      </c>
      <c r="G1236" s="2">
        <f t="shared" si="22"/>
        <v>1982053.7891000002</v>
      </c>
      <c r="H1236" s="2">
        <f t="shared" si="23"/>
        <v>0.14999999990686774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2388037</v>
      </c>
      <c r="D1237" s="1">
        <f>BILANCA!E260</f>
        <v>2723083.85</v>
      </c>
      <c r="E1237" s="1">
        <v>0</v>
      </c>
      <c r="F1237" s="1">
        <v>0</v>
      </c>
      <c r="G1237" s="2">
        <f t="shared" si="22"/>
        <v>1989887.9938000001</v>
      </c>
      <c r="H1237" s="2">
        <f t="shared" si="23"/>
        <v>0.14999999990686774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131911</v>
      </c>
      <c r="D1240" s="1">
        <f>BILANCA!E264</f>
        <v>149712.54</v>
      </c>
      <c r="E1240" s="1">
        <v>0</v>
      </c>
      <c r="F1240" s="1">
        <v>0</v>
      </c>
      <c r="G1240" s="2">
        <f t="shared" si="22"/>
        <v>110853.37256000002</v>
      </c>
      <c r="H1240" s="2">
        <f t="shared" si="23"/>
        <v>0.45999999999185093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282466</v>
      </c>
      <c r="D1241" s="1">
        <f>BILANCA!E265</f>
        <v>88378.49</v>
      </c>
      <c r="E1241" s="1">
        <v>0</v>
      </c>
      <c r="F1241" s="1">
        <v>0</v>
      </c>
      <c r="G1241" s="2">
        <f t="shared" si="22"/>
        <v>118479.52884000001</v>
      </c>
      <c r="H1241" s="2">
        <f t="shared" si="23"/>
        <v>0.49000000000523869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63862</v>
      </c>
      <c r="D1243" s="1">
        <f>BILANCA!E267</f>
        <v>34256.74</v>
      </c>
      <c r="E1243" s="1">
        <v>0</v>
      </c>
      <c r="F1243" s="1">
        <v>0</v>
      </c>
      <c r="G1243" s="2">
        <f t="shared" si="24"/>
        <v>34417.624799999998</v>
      </c>
      <c r="H1243" s="2">
        <f t="shared" si="23"/>
        <v>0.26000000000203727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1047391</v>
      </c>
      <c r="D1244" s="1">
        <f>BILANCA!E268</f>
        <v>817512.21</v>
      </c>
      <c r="E1244" s="1">
        <v>0</v>
      </c>
      <c r="F1244" s="1">
        <v>0</v>
      </c>
      <c r="G1244" s="2">
        <f t="shared" si="24"/>
        <v>700110.42461999995</v>
      </c>
      <c r="H1244" s="2">
        <f t="shared" si="23"/>
        <v>0.2099999999627471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57841</v>
      </c>
      <c r="D1245" s="1">
        <f>BILANCA!E269</f>
        <v>94591.43</v>
      </c>
      <c r="E1245" s="1">
        <v>0</v>
      </c>
      <c r="F1245" s="1">
        <v>0</v>
      </c>
      <c r="G1245" s="2">
        <f t="shared" si="24"/>
        <v>64720.251319999996</v>
      </c>
      <c r="H1245" s="2">
        <f t="shared" si="23"/>
        <v>0.42999999999301508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400</v>
      </c>
      <c r="D1247" s="1">
        <f>BILANCA!E271</f>
        <v>150</v>
      </c>
      <c r="E1247" s="1">
        <v>0</v>
      </c>
      <c r="F1247" s="1">
        <v>0</v>
      </c>
      <c r="G1247" s="2">
        <f t="shared" si="24"/>
        <v>184.8</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679285</v>
      </c>
      <c r="D1263" s="1">
        <f>BILANCA!E287</f>
        <v>31061.49</v>
      </c>
      <c r="E1263" s="1">
        <v>0</v>
      </c>
      <c r="F1263" s="1">
        <v>0</v>
      </c>
      <c r="G1263" s="2">
        <f t="shared" si="24"/>
        <v>207594.23440000002</v>
      </c>
      <c r="H1263" s="2">
        <f t="shared" si="23"/>
        <v>0.49000000000160071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16061513</v>
      </c>
      <c r="D1264" s="1">
        <f>BILANCA!E288</f>
        <v>16980878.300000001</v>
      </c>
      <c r="E1264" s="1">
        <v>0</v>
      </c>
      <c r="F1264" s="1">
        <v>0</v>
      </c>
      <c r="G1264" s="2">
        <f t="shared" si="24"/>
        <v>14056538.757600002</v>
      </c>
      <c r="H1264" s="2">
        <f t="shared" si="23"/>
        <v>0.30000000074505806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413961</v>
      </c>
      <c r="D1265" s="1">
        <f>BILANCA!E289</f>
        <v>2178.98</v>
      </c>
      <c r="E1265" s="1">
        <v>0</v>
      </c>
      <c r="F1265" s="1">
        <v>0</v>
      </c>
      <c r="G1265" s="2">
        <f t="shared" si="24"/>
        <v>117965.94671999999</v>
      </c>
      <c r="H1265" s="2">
        <f t="shared" si="23"/>
        <v>1.999999999998181E-2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74473</v>
      </c>
      <c r="D1266" s="1">
        <f>BILANCA!E290</f>
        <v>37490.51</v>
      </c>
      <c r="E1266" s="1">
        <v>0</v>
      </c>
      <c r="F1266" s="1">
        <v>0</v>
      </c>
      <c r="G1266" s="2">
        <f t="shared" si="24"/>
        <v>42295.487659999999</v>
      </c>
      <c r="H1266" s="2">
        <f t="shared" si="23"/>
        <v>0.48999999999796273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120721</v>
      </c>
      <c r="D1273" s="1">
        <f>BILANCA!E297</f>
        <v>31220.1</v>
      </c>
      <c r="E1273" s="1">
        <v>0</v>
      </c>
      <c r="F1273" s="1">
        <v>0</v>
      </c>
      <c r="G1273" s="2">
        <f t="shared" si="24"/>
        <v>53116.747999999992</v>
      </c>
      <c r="H1273" s="2">
        <f t="shared" si="23"/>
        <v>9.9999999998544808E-2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1069409</v>
      </c>
      <c r="D1274" s="1">
        <f>BILANCA!E298</f>
        <v>33386.58</v>
      </c>
      <c r="E1274" s="1">
        <v>0</v>
      </c>
      <c r="F1274" s="1">
        <v>0</v>
      </c>
      <c r="G1274" s="2">
        <f t="shared" si="24"/>
        <v>330629.00855999999</v>
      </c>
      <c r="H1274" s="2">
        <f t="shared" si="23"/>
        <v>0.41999999999825377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9061</v>
      </c>
      <c r="D1275" s="1">
        <f>BILANCA!E299</f>
        <v>21853.8</v>
      </c>
      <c r="E1275" s="1">
        <v>0</v>
      </c>
      <c r="F1275" s="1">
        <v>0</v>
      </c>
      <c r="G1275" s="2">
        <f t="shared" si="24"/>
        <v>15408.431199999999</v>
      </c>
      <c r="H1275" s="2">
        <f t="shared" si="23"/>
        <v>0.2000000000007276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5342</v>
      </c>
      <c r="D1278" s="1">
        <f>BILANCA!E302</f>
        <v>805024.64</v>
      </c>
      <c r="E1278" s="1">
        <v>0</v>
      </c>
      <c r="F1278" s="1">
        <v>0</v>
      </c>
      <c r="G1278" s="2">
        <f t="shared" si="24"/>
        <v>476540.4276</v>
      </c>
      <c r="H1278" s="2">
        <f t="shared" si="23"/>
        <v>0.35999999998603016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195989274</v>
      </c>
      <c r="D1408" s="1">
        <f>'RAS-funkcijski'!E114</f>
        <v>216036264.03</v>
      </c>
      <c r="E1408" s="1">
        <v>0</v>
      </c>
      <c r="F1408" s="1">
        <v>0</v>
      </c>
      <c r="G1408" s="2">
        <f t="shared" si="24"/>
        <v>69086798.226599991</v>
      </c>
      <c r="H1408" s="2">
        <f t="shared" si="27"/>
        <v>3.0000001192092896E-2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195989274</v>
      </c>
      <c r="D1416" s="1">
        <f>'RAS-funkcijski'!E122</f>
        <v>216036264.03</v>
      </c>
      <c r="E1416" s="1">
        <v>0</v>
      </c>
      <c r="F1416" s="1">
        <v>0</v>
      </c>
      <c r="G1416" s="2">
        <f t="shared" si="24"/>
        <v>74111292.643079996</v>
      </c>
      <c r="H1416" s="2">
        <f t="shared" si="27"/>
        <v>3.0000001192092896E-2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195989274</v>
      </c>
      <c r="D1418" s="1">
        <f>'RAS-funkcijski'!E124</f>
        <v>216036264.03</v>
      </c>
      <c r="E1418" s="1">
        <v>0</v>
      </c>
      <c r="F1418" s="1">
        <v>0</v>
      </c>
      <c r="G1418" s="2">
        <f t="shared" si="24"/>
        <v>75367416.247199997</v>
      </c>
      <c r="H1418" s="2">
        <f t="shared" si="27"/>
        <v>3.0000001192092896E-2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195989274</v>
      </c>
      <c r="D1435" s="13">
        <f>'RAS-funkcijski'!E141</f>
        <v>216036264.03</v>
      </c>
      <c r="E1435" s="13">
        <v>0</v>
      </c>
      <c r="F1435" s="13">
        <v>0</v>
      </c>
      <c r="G1435" s="14">
        <f t="shared" si="24"/>
        <v>86044466.88222</v>
      </c>
      <c r="H1435" s="14">
        <f t="shared" si="27"/>
        <v>3.0000001192092896E-2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17229232.170000002</v>
      </c>
      <c r="D1480" s="6"/>
      <c r="E1480" s="6">
        <v>0</v>
      </c>
      <c r="F1480" s="6">
        <v>0</v>
      </c>
      <c r="G1480" s="7">
        <f t="shared" ref="G1480:G1580" si="34">B1480/1000*C1480</f>
        <v>17229.232170000003</v>
      </c>
      <c r="H1480" s="7">
        <f t="shared" ref="H1480:H1580" si="35">ABS(C1480-ROUND(C1480,0))</f>
        <v>0.17000000178813934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218214685.62</v>
      </c>
      <c r="D1481" s="1">
        <v>0</v>
      </c>
      <c r="E1481" s="1">
        <v>0</v>
      </c>
      <c r="F1481" s="1">
        <v>0</v>
      </c>
      <c r="G1481" s="2">
        <f t="shared" si="34"/>
        <v>436429.37124000001</v>
      </c>
      <c r="H1481" s="2">
        <f t="shared" si="35"/>
        <v>0.37999999523162842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326071.95</v>
      </c>
      <c r="D1482" s="1">
        <v>0</v>
      </c>
      <c r="E1482" s="1">
        <v>0</v>
      </c>
      <c r="F1482" s="1">
        <v>0</v>
      </c>
      <c r="G1482" s="2">
        <f t="shared" si="34"/>
        <v>978.21585000000005</v>
      </c>
      <c r="H1482" s="2">
        <f t="shared" si="35"/>
        <v>4.9999999988358468E-2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214501495.17000002</v>
      </c>
      <c r="D1483" s="1">
        <v>0</v>
      </c>
      <c r="E1483" s="1">
        <v>0</v>
      </c>
      <c r="F1483" s="1">
        <v>0</v>
      </c>
      <c r="G1483" s="2">
        <f t="shared" si="34"/>
        <v>858005.98068000004</v>
      </c>
      <c r="H1483" s="2">
        <f t="shared" si="35"/>
        <v>0.17000001668930054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176251332.65000001</v>
      </c>
      <c r="D1484" s="1">
        <v>0</v>
      </c>
      <c r="E1484" s="1">
        <v>0</v>
      </c>
      <c r="F1484" s="1">
        <v>0</v>
      </c>
      <c r="G1484" s="2">
        <f t="shared" si="34"/>
        <v>881256.6632500001</v>
      </c>
      <c r="H1484" s="2">
        <f t="shared" si="35"/>
        <v>0.34999999403953552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33229257.100000001</v>
      </c>
      <c r="D1485" s="1">
        <v>0</v>
      </c>
      <c r="E1485" s="1">
        <v>0</v>
      </c>
      <c r="F1485" s="1">
        <v>0</v>
      </c>
      <c r="G1485" s="2">
        <f t="shared" si="34"/>
        <v>199375.54260000002</v>
      </c>
      <c r="H1485" s="2">
        <f t="shared" si="35"/>
        <v>0.10000000149011612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835185.13</v>
      </c>
      <c r="D1486" s="1">
        <v>0</v>
      </c>
      <c r="E1486" s="1">
        <v>0</v>
      </c>
      <c r="F1486" s="1">
        <v>0</v>
      </c>
      <c r="G1486" s="2">
        <f t="shared" si="34"/>
        <v>5846.2959099999998</v>
      </c>
      <c r="H1486" s="2">
        <f t="shared" si="35"/>
        <v>0.13000000000465661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843250.36</v>
      </c>
      <c r="D1489" s="1">
        <v>0</v>
      </c>
      <c r="E1489" s="1">
        <v>0</v>
      </c>
      <c r="F1489" s="1">
        <v>0</v>
      </c>
      <c r="G1489" s="2">
        <f t="shared" si="34"/>
        <v>8432.5036</v>
      </c>
      <c r="H1489" s="2">
        <f t="shared" si="35"/>
        <v>0.35999999998603016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3342469.93</v>
      </c>
      <c r="D1491" s="1">
        <v>0</v>
      </c>
      <c r="E1491" s="1">
        <v>0</v>
      </c>
      <c r="F1491" s="1">
        <v>0</v>
      </c>
      <c r="G1491" s="2">
        <f t="shared" si="34"/>
        <v>40109.639160000006</v>
      </c>
      <c r="H1491" s="2">
        <f t="shared" si="35"/>
        <v>6.9999999832361937E-2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3387118.5</v>
      </c>
      <c r="D1492" s="1">
        <v>0</v>
      </c>
      <c r="E1492" s="1">
        <v>0</v>
      </c>
      <c r="F1492" s="1">
        <v>0</v>
      </c>
      <c r="G1492" s="2">
        <f t="shared" si="34"/>
        <v>44032.540499999996</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218392308.51000005</v>
      </c>
      <c r="D1499" s="1">
        <v>0</v>
      </c>
      <c r="E1499" s="1">
        <v>0</v>
      </c>
      <c r="F1499" s="1">
        <v>0</v>
      </c>
      <c r="G1499" s="2">
        <f t="shared" si="34"/>
        <v>4367846.1702000014</v>
      </c>
      <c r="H1499" s="2">
        <f t="shared" si="35"/>
        <v>0.48999994993209839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562619.28</v>
      </c>
      <c r="D1500" s="1">
        <v>0</v>
      </c>
      <c r="E1500" s="1">
        <v>0</v>
      </c>
      <c r="F1500" s="1">
        <v>0</v>
      </c>
      <c r="G1500" s="2">
        <f t="shared" si="34"/>
        <v>11815.00488</v>
      </c>
      <c r="H1500" s="2">
        <f t="shared" si="35"/>
        <v>0.28000000002793968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213993805.79000005</v>
      </c>
      <c r="D1501" s="1">
        <v>0</v>
      </c>
      <c r="E1501" s="1">
        <v>0</v>
      </c>
      <c r="F1501" s="1">
        <v>0</v>
      </c>
      <c r="G1501" s="2">
        <f t="shared" si="34"/>
        <v>4707863.727380001</v>
      </c>
      <c r="H1501" s="2">
        <f t="shared" si="35"/>
        <v>0.20999994874000549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174931174.27000001</v>
      </c>
      <c r="D1502" s="1">
        <v>0</v>
      </c>
      <c r="E1502" s="1">
        <v>0</v>
      </c>
      <c r="F1502" s="1">
        <v>0</v>
      </c>
      <c r="G1502" s="2">
        <f t="shared" si="34"/>
        <v>4023417.0082100001</v>
      </c>
      <c r="H1502" s="2">
        <f t="shared" si="35"/>
        <v>0.27000001072883606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33970950.020000003</v>
      </c>
      <c r="D1503" s="1">
        <v>0</v>
      </c>
      <c r="E1503" s="1">
        <v>0</v>
      </c>
      <c r="F1503" s="1">
        <v>0</v>
      </c>
      <c r="G1503" s="2">
        <f t="shared" si="34"/>
        <v>815302.80048000009</v>
      </c>
      <c r="H1503" s="2">
        <f t="shared" si="35"/>
        <v>2.0000003278255463E-2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835012.62</v>
      </c>
      <c r="D1504" s="1">
        <v>0</v>
      </c>
      <c r="E1504" s="1">
        <v>0</v>
      </c>
      <c r="F1504" s="1">
        <v>0</v>
      </c>
      <c r="G1504" s="2">
        <f t="shared" si="34"/>
        <v>20875.315500000001</v>
      </c>
      <c r="H1504" s="2">
        <f t="shared" si="35"/>
        <v>0.38000000000465661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843250.36</v>
      </c>
      <c r="D1507" s="1">
        <v>0</v>
      </c>
      <c r="E1507" s="1">
        <v>0</v>
      </c>
      <c r="F1507" s="1">
        <v>0</v>
      </c>
      <c r="G1507" s="2">
        <f t="shared" si="34"/>
        <v>23611.01008</v>
      </c>
      <c r="H1507" s="2">
        <f t="shared" si="35"/>
        <v>0.35999999998603016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3413418.52</v>
      </c>
      <c r="D1509" s="1">
        <v>0</v>
      </c>
      <c r="E1509" s="1">
        <v>0</v>
      </c>
      <c r="F1509" s="1">
        <v>0</v>
      </c>
      <c r="G1509" s="2">
        <f t="shared" si="34"/>
        <v>102402.55559999999</v>
      </c>
      <c r="H1509" s="2">
        <f t="shared" si="35"/>
        <v>0.47999999998137355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3835883.44</v>
      </c>
      <c r="D1510" s="1">
        <v>0</v>
      </c>
      <c r="E1510" s="1">
        <v>0</v>
      </c>
      <c r="F1510" s="1">
        <v>0</v>
      </c>
      <c r="G1510" s="2">
        <f t="shared" si="34"/>
        <v>118912.38664</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17051609.279999971</v>
      </c>
      <c r="D1517" s="1">
        <v>0</v>
      </c>
      <c r="E1517" s="1">
        <v>0</v>
      </c>
      <c r="F1517" s="1">
        <v>0</v>
      </c>
      <c r="G1517" s="2">
        <f t="shared" si="34"/>
        <v>647961.15263999894</v>
      </c>
      <c r="H1517" s="2">
        <f t="shared" si="35"/>
        <v>0.27999997138977051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33240.47</v>
      </c>
      <c r="D1518" s="1">
        <v>0</v>
      </c>
      <c r="E1518" s="1">
        <v>0</v>
      </c>
      <c r="F1518" s="1">
        <v>0</v>
      </c>
      <c r="G1518" s="2">
        <f t="shared" si="34"/>
        <v>1296.37833</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3817.63</v>
      </c>
      <c r="D1519" s="1">
        <v>0</v>
      </c>
      <c r="E1519" s="1">
        <v>0</v>
      </c>
      <c r="F1519" s="1">
        <v>0</v>
      </c>
      <c r="G1519" s="2">
        <f t="shared" si="34"/>
        <v>152.70520000000002</v>
      </c>
      <c r="H1519" s="2">
        <f t="shared" si="35"/>
        <v>0.36999999999989086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3817.63</v>
      </c>
      <c r="D1520" s="1">
        <v>0</v>
      </c>
      <c r="E1520" s="1">
        <v>0</v>
      </c>
      <c r="F1520" s="1">
        <v>0</v>
      </c>
      <c r="G1520" s="2">
        <f t="shared" si="34"/>
        <v>156.52283</v>
      </c>
      <c r="H1520" s="2">
        <f t="shared" si="35"/>
        <v>0.36999999999989086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27243.86</v>
      </c>
      <c r="D1524" s="1">
        <v>0</v>
      </c>
      <c r="E1524" s="1">
        <v>0</v>
      </c>
      <c r="F1524" s="1">
        <v>0</v>
      </c>
      <c r="G1524" s="2">
        <f t="shared" si="34"/>
        <v>1225.9737</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27243.86</v>
      </c>
      <c r="D1530" s="1">
        <v>0</v>
      </c>
      <c r="E1530" s="1">
        <v>0</v>
      </c>
      <c r="F1530" s="1">
        <v>0</v>
      </c>
      <c r="G1530" s="2">
        <f t="shared" si="34"/>
        <v>1389.43686</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12934.49</v>
      </c>
      <c r="D1531" s="1">
        <v>0</v>
      </c>
      <c r="E1531" s="1">
        <v>0</v>
      </c>
      <c r="F1531" s="1">
        <v>0</v>
      </c>
      <c r="G1531" s="2">
        <f t="shared" si="34"/>
        <v>672.59348</v>
      </c>
      <c r="H1531" s="2">
        <f t="shared" si="35"/>
        <v>0.48999999999978172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14309.37</v>
      </c>
      <c r="D1534" s="1">
        <v>0</v>
      </c>
      <c r="E1534" s="1">
        <v>0</v>
      </c>
      <c r="F1534" s="1">
        <v>0</v>
      </c>
      <c r="G1534" s="2">
        <f t="shared" si="34"/>
        <v>787.01535000000001</v>
      </c>
      <c r="H1534" s="2">
        <f t="shared" si="35"/>
        <v>0.37000000000080036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2178.98</v>
      </c>
      <c r="D1565" s="1">
        <v>0</v>
      </c>
      <c r="E1565" s="1">
        <v>0</v>
      </c>
      <c r="F1565" s="1">
        <v>0</v>
      </c>
      <c r="G1565" s="2">
        <f t="shared" si="34"/>
        <v>187.39228</v>
      </c>
      <c r="H1565" s="2">
        <f t="shared" si="35"/>
        <v>1.999999999998181E-2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207</v>
      </c>
      <c r="D1566" s="1">
        <v>0</v>
      </c>
      <c r="E1566" s="1">
        <v>0</v>
      </c>
      <c r="F1566" s="1">
        <v>0</v>
      </c>
      <c r="G1566" s="2">
        <f t="shared" si="34"/>
        <v>18.009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1971.98</v>
      </c>
      <c r="D1569" s="1">
        <v>0</v>
      </c>
      <c r="E1569" s="1">
        <v>0</v>
      </c>
      <c r="F1569" s="1">
        <v>0</v>
      </c>
      <c r="G1569" s="2">
        <f t="shared" si="34"/>
        <v>177.47819999999999</v>
      </c>
      <c r="H1569" s="2">
        <f t="shared" si="35"/>
        <v>1.999999999998181E-2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17018368.810000002</v>
      </c>
      <c r="D1576" s="1">
        <v>0</v>
      </c>
      <c r="E1576" s="1">
        <v>0</v>
      </c>
      <c r="F1576" s="1">
        <v>0</v>
      </c>
      <c r="G1576" s="2">
        <f t="shared" si="34"/>
        <v>1650781.7745700004</v>
      </c>
      <c r="H1576" s="2">
        <f t="shared" si="35"/>
        <v>0.18999999761581421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805024.64</v>
      </c>
      <c r="D1577" s="1">
        <v>0</v>
      </c>
      <c r="E1577" s="1">
        <v>0</v>
      </c>
      <c r="F1577" s="1">
        <v>0</v>
      </c>
      <c r="G1577" s="2">
        <f t="shared" si="34"/>
        <v>78892.414720000001</v>
      </c>
      <c r="H1577" s="2">
        <f t="shared" si="35"/>
        <v>0.35999999998603016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16175853.66</v>
      </c>
      <c r="D1578" s="1">
        <v>0</v>
      </c>
      <c r="E1578" s="1">
        <v>0</v>
      </c>
      <c r="F1578" s="1">
        <v>0</v>
      </c>
      <c r="G1578" s="2">
        <f t="shared" si="34"/>
        <v>1601409.5123400001</v>
      </c>
      <c r="H1578" s="2">
        <f t="shared" si="35"/>
        <v>0.33999999985098839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37490.51</v>
      </c>
      <c r="D1579" s="1">
        <v>0</v>
      </c>
      <c r="E1579" s="1">
        <v>0</v>
      </c>
      <c r="F1579" s="1">
        <v>0</v>
      </c>
      <c r="G1579" s="2">
        <f t="shared" si="34"/>
        <v>3749.0510000000004</v>
      </c>
      <c r="H1579" s="2">
        <f t="shared" si="35"/>
        <v>0.48999999999796273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1958</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192920628</v>
      </c>
      <c r="I16" s="172">
        <f>'PR-RAS'!E6</f>
        <v>203220769.28999999</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191569304</v>
      </c>
      <c r="I17" s="172">
        <f>'PR-RAS'!E151</f>
        <v>212545496.15000001</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22286583</v>
      </c>
      <c r="I18" s="172">
        <f>'PR-RAS'!E645</f>
        <v>9516477.9599999972</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171728839</v>
      </c>
      <c r="I20" s="175">
        <f>BILANCA!E7</f>
        <v>171043456.08999997</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39997415</v>
      </c>
      <c r="I21" s="177">
        <f>BILANCA!E68</f>
        <v>26997666.700000003</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17229232</v>
      </c>
      <c r="I22" s="177">
        <f>BILANCA!E176</f>
        <v>17196581.319999997</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194497022</v>
      </c>
      <c r="I23" s="179">
        <f>BILANCA!E237</f>
        <v>180844541.47000003</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195989274</v>
      </c>
      <c r="I27" s="177">
        <f>'RAS-funkcijski'!E114</f>
        <v>216036264.03</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195989274</v>
      </c>
      <c r="I28" s="181">
        <f>'RAS-funkcijski'!E141</f>
        <v>216036264.03</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17229232.170000002</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17051609.279999971</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33240.47</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17018368.810000002</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65" zoomScaleNormal="100" workbookViewId="0">
      <selection activeCell="E413" sqref="E413"/>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192920628</v>
      </c>
      <c r="E6" s="53">
        <f>E7+E44+E50+E82+E106+E124+E133+E139</f>
        <v>203220769.28999999</v>
      </c>
      <c r="F6" s="54">
        <f t="shared" ref="F6:F131" si="0">IF(D6&lt;&gt;0,IF(E6/D6&gt;=100,"&gt;&gt;100",E6/D6*100),"-")</f>
        <v>105.33905647974564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12402886</v>
      </c>
      <c r="E50" s="53">
        <f>E51+E54+E59+E62+E65+E68+E71+E74+E77</f>
        <v>15256137.740000002</v>
      </c>
      <c r="F50" s="54">
        <f t="shared" si="0"/>
        <v>123.00474050958788</v>
      </c>
    </row>
    <row r="51" spans="1:6" ht="12.75" customHeight="1" x14ac:dyDescent="0.2">
      <c r="A51" s="55">
        <v>631</v>
      </c>
      <c r="B51" s="88" t="s">
        <v>145</v>
      </c>
      <c r="C51" s="52" t="s">
        <v>146</v>
      </c>
      <c r="D51" s="53">
        <f t="shared" ref="D51:E51" si="10">D52+D53</f>
        <v>51265</v>
      </c>
      <c r="E51" s="53">
        <f t="shared" si="10"/>
        <v>69360.37</v>
      </c>
      <c r="F51" s="54">
        <f t="shared" si="0"/>
        <v>135.29770798790597</v>
      </c>
    </row>
    <row r="52" spans="1:6" ht="12.75" customHeight="1" x14ac:dyDescent="0.2">
      <c r="A52" s="55">
        <v>6311</v>
      </c>
      <c r="B52" s="88" t="s">
        <v>147</v>
      </c>
      <c r="C52" s="52" t="s">
        <v>148</v>
      </c>
      <c r="D52" s="244">
        <v>51265</v>
      </c>
      <c r="E52" s="244">
        <v>69360.37</v>
      </c>
      <c r="F52" s="54">
        <f t="shared" si="0"/>
        <v>135.29770798790597</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8442105</v>
      </c>
      <c r="E54" s="53">
        <f t="shared" si="11"/>
        <v>4341152.07</v>
      </c>
      <c r="F54" s="54">
        <f t="shared" si="0"/>
        <v>51.422625873523252</v>
      </c>
    </row>
    <row r="55" spans="1:6" ht="12.75" customHeight="1" x14ac:dyDescent="0.2">
      <c r="A55" s="55">
        <v>6321</v>
      </c>
      <c r="B55" s="88" t="s">
        <v>153</v>
      </c>
      <c r="C55" s="52" t="s">
        <v>154</v>
      </c>
      <c r="D55" s="244">
        <v>86363</v>
      </c>
      <c r="E55" s="244">
        <v>487423.36</v>
      </c>
      <c r="F55" s="54">
        <f t="shared" si="0"/>
        <v>564.38910181443441</v>
      </c>
    </row>
    <row r="56" spans="1:6" ht="12.75" customHeight="1" x14ac:dyDescent="0.2">
      <c r="A56" s="55">
        <v>6322</v>
      </c>
      <c r="B56" s="88" t="s">
        <v>155</v>
      </c>
      <c r="C56" s="52" t="s">
        <v>156</v>
      </c>
      <c r="D56" s="244"/>
      <c r="E56" s="244">
        <v>15731.02</v>
      </c>
      <c r="F56" s="54" t="str">
        <f t="shared" si="0"/>
        <v>-</v>
      </c>
    </row>
    <row r="57" spans="1:6" ht="12.75" customHeight="1" x14ac:dyDescent="0.2">
      <c r="A57" s="55">
        <v>6323</v>
      </c>
      <c r="B57" s="88" t="s">
        <v>157</v>
      </c>
      <c r="C57" s="52" t="s">
        <v>158</v>
      </c>
      <c r="D57" s="244">
        <v>8302798</v>
      </c>
      <c r="E57" s="244">
        <v>3717841.44</v>
      </c>
      <c r="F57" s="54">
        <f t="shared" si="0"/>
        <v>44.778175260918069</v>
      </c>
    </row>
    <row r="58" spans="1:6" ht="12.75" customHeight="1" x14ac:dyDescent="0.2">
      <c r="A58" s="55">
        <v>6324</v>
      </c>
      <c r="B58" s="88" t="s">
        <v>159</v>
      </c>
      <c r="C58" s="52" t="s">
        <v>160</v>
      </c>
      <c r="D58" s="244">
        <v>52944</v>
      </c>
      <c r="E58" s="244">
        <v>120156.25</v>
      </c>
      <c r="F58" s="54">
        <f t="shared" si="0"/>
        <v>226.94970157147173</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88000</v>
      </c>
      <c r="E68" s="53">
        <f t="shared" si="15"/>
        <v>126000</v>
      </c>
      <c r="F68" s="54">
        <f t="shared" si="0"/>
        <v>143.18181818181819</v>
      </c>
    </row>
    <row r="69" spans="1:6" ht="12.75" customHeight="1" x14ac:dyDescent="0.2">
      <c r="A69" s="55" t="s">
        <v>181</v>
      </c>
      <c r="B69" s="87" t="s">
        <v>182</v>
      </c>
      <c r="C69" s="52" t="s">
        <v>181</v>
      </c>
      <c r="D69" s="244">
        <v>88000</v>
      </c>
      <c r="E69" s="244">
        <v>126000</v>
      </c>
      <c r="F69" s="54">
        <f t="shared" si="0"/>
        <v>143.18181818181819</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3821516</v>
      </c>
      <c r="E77" s="53">
        <f t="shared" si="18"/>
        <v>10719625.300000001</v>
      </c>
      <c r="F77" s="54">
        <f t="shared" si="0"/>
        <v>280.50714166838503</v>
      </c>
    </row>
    <row r="78" spans="1:6" ht="12.75" customHeight="1" x14ac:dyDescent="0.2">
      <c r="A78" s="55">
        <v>6391</v>
      </c>
      <c r="B78" s="87" t="s">
        <v>199</v>
      </c>
      <c r="C78" s="52" t="s">
        <v>200</v>
      </c>
      <c r="D78" s="244">
        <v>2782122</v>
      </c>
      <c r="E78" s="244">
        <v>8828213.5500000007</v>
      </c>
      <c r="F78" s="54">
        <f t="shared" si="0"/>
        <v>317.31942560390956</v>
      </c>
    </row>
    <row r="79" spans="1:6" ht="12.75" customHeight="1" x14ac:dyDescent="0.2">
      <c r="A79" s="55">
        <v>6392</v>
      </c>
      <c r="B79" s="87" t="s">
        <v>201</v>
      </c>
      <c r="C79" s="52" t="s">
        <v>202</v>
      </c>
      <c r="D79" s="244">
        <v>20000</v>
      </c>
      <c r="E79" s="244">
        <v>80000</v>
      </c>
      <c r="F79" s="54">
        <f t="shared" si="0"/>
        <v>400</v>
      </c>
    </row>
    <row r="80" spans="1:6" ht="22.8" x14ac:dyDescent="0.2">
      <c r="A80" s="55">
        <v>6393</v>
      </c>
      <c r="B80" s="87" t="s">
        <v>203</v>
      </c>
      <c r="C80" s="52" t="s">
        <v>204</v>
      </c>
      <c r="D80" s="244">
        <v>1019394</v>
      </c>
      <c r="E80" s="244">
        <v>1811411.75</v>
      </c>
      <c r="F80" s="54">
        <f t="shared" si="0"/>
        <v>177.69495896581697</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721</v>
      </c>
      <c r="E82" s="53">
        <f t="shared" si="19"/>
        <v>26905.4</v>
      </c>
      <c r="F82" s="54">
        <f t="shared" si="0"/>
        <v>3731.6782246879334</v>
      </c>
    </row>
    <row r="83" spans="1:6" ht="12.75" customHeight="1" x14ac:dyDescent="0.2">
      <c r="A83" s="55">
        <v>641</v>
      </c>
      <c r="B83" s="87" t="s">
        <v>209</v>
      </c>
      <c r="C83" s="52" t="s">
        <v>210</v>
      </c>
      <c r="D83" s="53">
        <f t="shared" ref="D83:E83" si="20">SUM(D84:D90)</f>
        <v>721</v>
      </c>
      <c r="E83" s="53">
        <f t="shared" si="20"/>
        <v>26905.4</v>
      </c>
      <c r="F83" s="54">
        <f t="shared" si="0"/>
        <v>3731.6782246879334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283</v>
      </c>
      <c r="E85" s="244">
        <v>363.27</v>
      </c>
      <c r="F85" s="54">
        <f t="shared" si="0"/>
        <v>128.36395759717314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97</v>
      </c>
      <c r="E87" s="244"/>
      <c r="F87" s="54">
        <f t="shared" si="0"/>
        <v>0</v>
      </c>
    </row>
    <row r="88" spans="1:6" ht="12.75" customHeight="1" x14ac:dyDescent="0.2">
      <c r="A88" s="55">
        <v>6416</v>
      </c>
      <c r="B88" s="87" t="s">
        <v>219</v>
      </c>
      <c r="C88" s="52" t="s">
        <v>220</v>
      </c>
      <c r="D88" s="244">
        <v>341</v>
      </c>
      <c r="E88" s="244">
        <v>26542.13</v>
      </c>
      <c r="F88" s="54">
        <f t="shared" si="0"/>
        <v>7783.6158357771264</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12141306</v>
      </c>
      <c r="E106" s="53">
        <f t="shared" si="23"/>
        <v>8942673.25</v>
      </c>
      <c r="F106" s="54">
        <f t="shared" si="0"/>
        <v>73.654953182137078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12141306</v>
      </c>
      <c r="E112" s="53">
        <f t="shared" si="25"/>
        <v>8942673.25</v>
      </c>
      <c r="F112" s="54">
        <f t="shared" si="0"/>
        <v>73.654953182137078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11982068</v>
      </c>
      <c r="E117" s="244">
        <v>8775323.25</v>
      </c>
      <c r="F117" s="54">
        <f t="shared" si="0"/>
        <v>73.237134441233351</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v>159238</v>
      </c>
      <c r="E119" s="244">
        <v>167350</v>
      </c>
      <c r="F119" s="54">
        <f t="shared" si="0"/>
        <v>105.09426142001281</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7180972</v>
      </c>
      <c r="E124" s="53">
        <f t="shared" si="27"/>
        <v>7191904.5699999994</v>
      </c>
      <c r="F124" s="54">
        <f t="shared" si="0"/>
        <v>100.15224359599229</v>
      </c>
    </row>
    <row r="125" spans="1:6" ht="12.75" customHeight="1" x14ac:dyDescent="0.2">
      <c r="A125" s="55">
        <v>661</v>
      </c>
      <c r="B125" s="88" t="s">
        <v>293</v>
      </c>
      <c r="C125" s="52" t="s">
        <v>294</v>
      </c>
      <c r="D125" s="53">
        <f t="shared" ref="D125:E125" si="28">SUM(D126:D127)</f>
        <v>5988290</v>
      </c>
      <c r="E125" s="53">
        <f t="shared" si="28"/>
        <v>6625345.6499999994</v>
      </c>
      <c r="F125" s="54">
        <f t="shared" si="0"/>
        <v>110.63835669281212</v>
      </c>
    </row>
    <row r="126" spans="1:6" ht="12.75" customHeight="1" x14ac:dyDescent="0.2">
      <c r="A126" s="55">
        <v>6614</v>
      </c>
      <c r="B126" s="88" t="s">
        <v>295</v>
      </c>
      <c r="C126" s="52" t="s">
        <v>296</v>
      </c>
      <c r="D126" s="244">
        <v>197763</v>
      </c>
      <c r="E126" s="244">
        <v>233985.38</v>
      </c>
      <c r="F126" s="54">
        <f t="shared" si="0"/>
        <v>118.31605507602534</v>
      </c>
    </row>
    <row r="127" spans="1:6" ht="12.75" customHeight="1" x14ac:dyDescent="0.2">
      <c r="A127" s="55">
        <v>6615</v>
      </c>
      <c r="B127" s="88" t="s">
        <v>297</v>
      </c>
      <c r="C127" s="52" t="s">
        <v>298</v>
      </c>
      <c r="D127" s="244">
        <v>5790527</v>
      </c>
      <c r="E127" s="244">
        <v>6391360.2699999996</v>
      </c>
      <c r="F127" s="54">
        <f t="shared" si="0"/>
        <v>110.37614141165389</v>
      </c>
    </row>
    <row r="128" spans="1:6" ht="22.8" x14ac:dyDescent="0.2">
      <c r="A128" s="55">
        <v>663</v>
      </c>
      <c r="B128" s="233" t="s">
        <v>299</v>
      </c>
      <c r="C128" s="52" t="s">
        <v>300</v>
      </c>
      <c r="D128" s="53">
        <f t="shared" ref="D128:E128" si="29">SUM(D129:D132)</f>
        <v>1192682</v>
      </c>
      <c r="E128" s="53">
        <f t="shared" si="29"/>
        <v>566558.91999999993</v>
      </c>
      <c r="F128" s="54">
        <f t="shared" si="0"/>
        <v>47.502932047268253</v>
      </c>
    </row>
    <row r="129" spans="1:6" ht="12.75" customHeight="1" x14ac:dyDescent="0.2">
      <c r="A129" s="55">
        <v>6631</v>
      </c>
      <c r="B129" s="88" t="s">
        <v>301</v>
      </c>
      <c r="C129" s="52" t="s">
        <v>302</v>
      </c>
      <c r="D129" s="244">
        <v>1134270</v>
      </c>
      <c r="E129" s="244">
        <v>520904.92</v>
      </c>
      <c r="F129" s="54">
        <f t="shared" si="0"/>
        <v>45.924243786752712</v>
      </c>
    </row>
    <row r="130" spans="1:6" ht="12.75" customHeight="1" x14ac:dyDescent="0.2">
      <c r="A130" s="55">
        <v>6632</v>
      </c>
      <c r="B130" s="234" t="s">
        <v>303</v>
      </c>
      <c r="C130" s="52" t="s">
        <v>304</v>
      </c>
      <c r="D130" s="244">
        <v>58412</v>
      </c>
      <c r="E130" s="244">
        <v>45654</v>
      </c>
      <c r="F130" s="54">
        <f t="shared" si="0"/>
        <v>78.158597548448952</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161194743</v>
      </c>
      <c r="E133" s="53">
        <f t="shared" si="30"/>
        <v>171803148.32999998</v>
      </c>
      <c r="F133" s="54">
        <f t="shared" ref="F133:F223" si="31">IF(D133&lt;&gt;0,IF(E133/D133&gt;=100,"&gt;&gt;100",E133/D133*100),"-")</f>
        <v>106.58111122767818</v>
      </c>
    </row>
    <row r="134" spans="1:6" ht="22.8" x14ac:dyDescent="0.2">
      <c r="A134" s="55">
        <v>671</v>
      </c>
      <c r="B134" s="234" t="s">
        <v>311</v>
      </c>
      <c r="C134" s="52" t="s">
        <v>312</v>
      </c>
      <c r="D134" s="53">
        <f t="shared" ref="D134:E134" si="32">SUM(D135:D137)</f>
        <v>161194743</v>
      </c>
      <c r="E134" s="53">
        <f t="shared" si="32"/>
        <v>171803148.32999998</v>
      </c>
      <c r="F134" s="54">
        <f t="shared" si="31"/>
        <v>106.58111122767818</v>
      </c>
    </row>
    <row r="135" spans="1:6" ht="12.75" customHeight="1" x14ac:dyDescent="0.2">
      <c r="A135" s="55">
        <v>6711</v>
      </c>
      <c r="B135" s="87" t="s">
        <v>313</v>
      </c>
      <c r="C135" s="52" t="s">
        <v>314</v>
      </c>
      <c r="D135" s="244">
        <v>161194743</v>
      </c>
      <c r="E135" s="244">
        <v>171781944.28999999</v>
      </c>
      <c r="F135" s="54">
        <f t="shared" si="31"/>
        <v>106.56795692772685</v>
      </c>
    </row>
    <row r="136" spans="1:6" ht="22.8" x14ac:dyDescent="0.2">
      <c r="A136" s="55">
        <v>6712</v>
      </c>
      <c r="B136" s="234" t="s">
        <v>315</v>
      </c>
      <c r="C136" s="52" t="s">
        <v>316</v>
      </c>
      <c r="D136" s="244"/>
      <c r="E136" s="244">
        <v>21204.04</v>
      </c>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191569304</v>
      </c>
      <c r="E151" s="53">
        <f t="shared" si="35"/>
        <v>212545496.15000001</v>
      </c>
      <c r="F151" s="54">
        <f t="shared" si="31"/>
        <v>110.94966245218494</v>
      </c>
    </row>
    <row r="152" spans="1:6" ht="12.75" customHeight="1" x14ac:dyDescent="0.2">
      <c r="A152" s="55">
        <v>31</v>
      </c>
      <c r="B152" s="87" t="s">
        <v>346</v>
      </c>
      <c r="C152" s="52" t="s">
        <v>347</v>
      </c>
      <c r="D152" s="53">
        <f t="shared" ref="D152:E152" si="36">D153+D158+D159</f>
        <v>162594171</v>
      </c>
      <c r="E152" s="53">
        <f t="shared" si="36"/>
        <v>174714286.88</v>
      </c>
      <c r="F152" s="54">
        <f t="shared" si="31"/>
        <v>107.45421302956795</v>
      </c>
    </row>
    <row r="153" spans="1:6" ht="12.75" customHeight="1" x14ac:dyDescent="0.2">
      <c r="A153" s="55">
        <v>311</v>
      </c>
      <c r="B153" s="87" t="s">
        <v>348</v>
      </c>
      <c r="C153" s="52" t="s">
        <v>349</v>
      </c>
      <c r="D153" s="53">
        <f t="shared" ref="D153:E153" si="37">SUM(D154:D157)</f>
        <v>133863653</v>
      </c>
      <c r="E153" s="53">
        <f t="shared" si="37"/>
        <v>145953283.76999998</v>
      </c>
      <c r="F153" s="54">
        <f t="shared" si="31"/>
        <v>109.03130199950542</v>
      </c>
    </row>
    <row r="154" spans="1:6" ht="12.75" customHeight="1" x14ac:dyDescent="0.2">
      <c r="A154" s="55">
        <v>3111</v>
      </c>
      <c r="B154" s="87" t="s">
        <v>350</v>
      </c>
      <c r="C154" s="52" t="s">
        <v>351</v>
      </c>
      <c r="D154" s="244">
        <v>133488742</v>
      </c>
      <c r="E154" s="244">
        <v>145444470.38999999</v>
      </c>
      <c r="F154" s="54">
        <f t="shared" si="31"/>
        <v>108.95635707616451</v>
      </c>
    </row>
    <row r="155" spans="1:6" ht="12.75" customHeight="1" x14ac:dyDescent="0.2">
      <c r="A155" s="55">
        <v>3112</v>
      </c>
      <c r="B155" s="87" t="s">
        <v>352</v>
      </c>
      <c r="C155" s="52" t="s">
        <v>353</v>
      </c>
      <c r="D155" s="244">
        <v>231437</v>
      </c>
      <c r="E155" s="244">
        <v>373973.64</v>
      </c>
      <c r="F155" s="54">
        <f t="shared" si="31"/>
        <v>161.58766316535386</v>
      </c>
    </row>
    <row r="156" spans="1:6" ht="12.75" customHeight="1" x14ac:dyDescent="0.2">
      <c r="A156" s="55">
        <v>3113</v>
      </c>
      <c r="B156" s="87" t="s">
        <v>354</v>
      </c>
      <c r="C156" s="52" t="s">
        <v>355</v>
      </c>
      <c r="D156" s="244">
        <v>143474</v>
      </c>
      <c r="E156" s="244">
        <v>134839.74</v>
      </c>
      <c r="F156" s="54">
        <f t="shared" si="31"/>
        <v>93.982003707988895</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6872962</v>
      </c>
      <c r="E158" s="244">
        <v>4884556.93</v>
      </c>
      <c r="F158" s="54">
        <f t="shared" si="31"/>
        <v>71.069168285813305</v>
      </c>
    </row>
    <row r="159" spans="1:6" ht="12.75" customHeight="1" x14ac:dyDescent="0.2">
      <c r="A159" s="55">
        <v>313</v>
      </c>
      <c r="B159" s="87" t="s">
        <v>360</v>
      </c>
      <c r="C159" s="52" t="s">
        <v>361</v>
      </c>
      <c r="D159" s="53">
        <f t="shared" ref="D159:E159" si="38">SUM(D160:D162)</f>
        <v>21857556</v>
      </c>
      <c r="E159" s="53">
        <f t="shared" si="38"/>
        <v>23876446.18</v>
      </c>
      <c r="F159" s="54">
        <f t="shared" si="31"/>
        <v>109.2365778680837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21857556</v>
      </c>
      <c r="E161" s="244">
        <v>23847495.989999998</v>
      </c>
      <c r="F161" s="54">
        <f t="shared" si="31"/>
        <v>109.10412852196283</v>
      </c>
    </row>
    <row r="162" spans="1:6" ht="12.75" customHeight="1" x14ac:dyDescent="0.2">
      <c r="A162" s="55">
        <v>3133</v>
      </c>
      <c r="B162" s="87" t="s">
        <v>365</v>
      </c>
      <c r="C162" s="52" t="s">
        <v>366</v>
      </c>
      <c r="D162" s="244"/>
      <c r="E162" s="244">
        <v>28950.19</v>
      </c>
      <c r="F162" s="54" t="str">
        <f t="shared" si="31"/>
        <v>-</v>
      </c>
    </row>
    <row r="163" spans="1:6" ht="12.75" customHeight="1" x14ac:dyDescent="0.2">
      <c r="A163" s="55">
        <v>32</v>
      </c>
      <c r="B163" s="87" t="s">
        <v>367</v>
      </c>
      <c r="C163" s="52" t="s">
        <v>368</v>
      </c>
      <c r="D163" s="53">
        <f t="shared" ref="D163:E163" si="39">D164+D169+D177+D187+D188</f>
        <v>26689909</v>
      </c>
      <c r="E163" s="53">
        <f t="shared" si="39"/>
        <v>35779133.82</v>
      </c>
      <c r="F163" s="54">
        <f t="shared" si="31"/>
        <v>134.05491124004956</v>
      </c>
    </row>
    <row r="164" spans="1:6" ht="12.75" customHeight="1" x14ac:dyDescent="0.2">
      <c r="A164" s="55">
        <v>321</v>
      </c>
      <c r="B164" s="87" t="s">
        <v>369</v>
      </c>
      <c r="C164" s="52" t="s">
        <v>370</v>
      </c>
      <c r="D164" s="53">
        <f t="shared" ref="D164:E164" si="40">SUM(D165:D168)</f>
        <v>4434905</v>
      </c>
      <c r="E164" s="53">
        <f t="shared" si="40"/>
        <v>7350766.8899999997</v>
      </c>
      <c r="F164" s="54">
        <f t="shared" si="31"/>
        <v>165.74801241514757</v>
      </c>
    </row>
    <row r="165" spans="1:6" ht="12.75" customHeight="1" x14ac:dyDescent="0.2">
      <c r="A165" s="55">
        <v>3211</v>
      </c>
      <c r="B165" s="87" t="s">
        <v>371</v>
      </c>
      <c r="C165" s="52" t="s">
        <v>372</v>
      </c>
      <c r="D165" s="244">
        <v>1472828</v>
      </c>
      <c r="E165" s="244">
        <v>3956054.36</v>
      </c>
      <c r="F165" s="54">
        <f t="shared" si="31"/>
        <v>268.60260397004947</v>
      </c>
    </row>
    <row r="166" spans="1:6" ht="12.75" customHeight="1" x14ac:dyDescent="0.2">
      <c r="A166" s="55">
        <v>3212</v>
      </c>
      <c r="B166" s="87" t="s">
        <v>373</v>
      </c>
      <c r="C166" s="52" t="s">
        <v>374</v>
      </c>
      <c r="D166" s="244">
        <v>2613026</v>
      </c>
      <c r="E166" s="244">
        <v>2866156.77</v>
      </c>
      <c r="F166" s="54">
        <f t="shared" si="31"/>
        <v>109.68726564527105</v>
      </c>
    </row>
    <row r="167" spans="1:6" ht="12.75" customHeight="1" x14ac:dyDescent="0.2">
      <c r="A167" s="55">
        <v>3213</v>
      </c>
      <c r="B167" s="87" t="s">
        <v>375</v>
      </c>
      <c r="C167" s="52" t="s">
        <v>376</v>
      </c>
      <c r="D167" s="244">
        <v>342015</v>
      </c>
      <c r="E167" s="244">
        <v>522499.76</v>
      </c>
      <c r="F167" s="54">
        <f t="shared" si="31"/>
        <v>152.77100711957078</v>
      </c>
    </row>
    <row r="168" spans="1:6" ht="12.75" customHeight="1" x14ac:dyDescent="0.2">
      <c r="A168" s="55">
        <v>3214</v>
      </c>
      <c r="B168" s="87" t="s">
        <v>377</v>
      </c>
      <c r="C168" s="52" t="s">
        <v>378</v>
      </c>
      <c r="D168" s="244">
        <v>7036</v>
      </c>
      <c r="E168" s="244">
        <v>6056</v>
      </c>
      <c r="F168" s="54">
        <f t="shared" si="31"/>
        <v>86.071631608868671</v>
      </c>
    </row>
    <row r="169" spans="1:6" ht="12.75" customHeight="1" x14ac:dyDescent="0.2">
      <c r="A169" s="55">
        <v>322</v>
      </c>
      <c r="B169" s="87" t="s">
        <v>379</v>
      </c>
      <c r="C169" s="52" t="s">
        <v>380</v>
      </c>
      <c r="D169" s="53">
        <f t="shared" ref="D169:E169" si="41">SUM(D170:D176)</f>
        <v>4825564</v>
      </c>
      <c r="E169" s="53">
        <f t="shared" si="41"/>
        <v>5615165.9499999993</v>
      </c>
      <c r="F169" s="54">
        <f t="shared" si="31"/>
        <v>116.36289457563922</v>
      </c>
    </row>
    <row r="170" spans="1:6" ht="12.75" customHeight="1" x14ac:dyDescent="0.2">
      <c r="A170" s="55">
        <v>3221</v>
      </c>
      <c r="B170" s="87" t="s">
        <v>381</v>
      </c>
      <c r="C170" s="52" t="s">
        <v>382</v>
      </c>
      <c r="D170" s="244">
        <v>1573682</v>
      </c>
      <c r="E170" s="244">
        <v>1470446.29</v>
      </c>
      <c r="F170" s="54">
        <f t="shared" si="31"/>
        <v>93.43986205599353</v>
      </c>
    </row>
    <row r="171" spans="1:6" ht="12.75" customHeight="1" x14ac:dyDescent="0.2">
      <c r="A171" s="55">
        <v>3222</v>
      </c>
      <c r="B171" s="87" t="s">
        <v>383</v>
      </c>
      <c r="C171" s="52" t="s">
        <v>384</v>
      </c>
      <c r="D171" s="244">
        <v>93791</v>
      </c>
      <c r="E171" s="244"/>
      <c r="F171" s="54">
        <f t="shared" si="31"/>
        <v>0</v>
      </c>
    </row>
    <row r="172" spans="1:6" ht="12.75" customHeight="1" x14ac:dyDescent="0.2">
      <c r="A172" s="55">
        <v>3223</v>
      </c>
      <c r="B172" s="87" t="s">
        <v>385</v>
      </c>
      <c r="C172" s="52" t="s">
        <v>386</v>
      </c>
      <c r="D172" s="244">
        <v>2803947</v>
      </c>
      <c r="E172" s="244">
        <v>3651497.48</v>
      </c>
      <c r="F172" s="54">
        <f t="shared" si="31"/>
        <v>130.22705065395317</v>
      </c>
    </row>
    <row r="173" spans="1:6" ht="12.75" customHeight="1" x14ac:dyDescent="0.2">
      <c r="A173" s="55">
        <v>3224</v>
      </c>
      <c r="B173" s="87" t="s">
        <v>387</v>
      </c>
      <c r="C173" s="52" t="s">
        <v>388</v>
      </c>
      <c r="D173" s="244">
        <v>319593</v>
      </c>
      <c r="E173" s="244">
        <v>429664.46</v>
      </c>
      <c r="F173" s="54">
        <f t="shared" si="31"/>
        <v>134.44113606993898</v>
      </c>
    </row>
    <row r="174" spans="1:6" ht="12.75" customHeight="1" x14ac:dyDescent="0.2">
      <c r="A174" s="55">
        <v>3225</v>
      </c>
      <c r="B174" s="87" t="s">
        <v>389</v>
      </c>
      <c r="C174" s="52" t="s">
        <v>390</v>
      </c>
      <c r="D174" s="244">
        <v>2795</v>
      </c>
      <c r="E174" s="244">
        <v>40452.080000000002</v>
      </c>
      <c r="F174" s="54">
        <f t="shared" si="31"/>
        <v>1447.3016100178893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31756</v>
      </c>
      <c r="E176" s="244">
        <v>23105.64</v>
      </c>
      <c r="F176" s="54">
        <f t="shared" si="31"/>
        <v>72.759919385313012</v>
      </c>
    </row>
    <row r="177" spans="1:6" ht="12.75" customHeight="1" x14ac:dyDescent="0.2">
      <c r="A177" s="55">
        <v>323</v>
      </c>
      <c r="B177" s="87" t="s">
        <v>395</v>
      </c>
      <c r="C177" s="52" t="s">
        <v>396</v>
      </c>
      <c r="D177" s="53">
        <f t="shared" ref="D177:E177" si="42">SUM(D178:D186)</f>
        <v>15849664</v>
      </c>
      <c r="E177" s="53">
        <f t="shared" si="42"/>
        <v>19178988.289999999</v>
      </c>
      <c r="F177" s="54">
        <f t="shared" si="31"/>
        <v>121.00564586101004</v>
      </c>
    </row>
    <row r="178" spans="1:6" ht="12.75" customHeight="1" x14ac:dyDescent="0.2">
      <c r="A178" s="55">
        <v>3231</v>
      </c>
      <c r="B178" s="87" t="s">
        <v>397</v>
      </c>
      <c r="C178" s="52" t="s">
        <v>398</v>
      </c>
      <c r="D178" s="244">
        <v>410045</v>
      </c>
      <c r="E178" s="244">
        <v>812603.61</v>
      </c>
      <c r="F178" s="54">
        <f t="shared" si="31"/>
        <v>198.17425160653099</v>
      </c>
    </row>
    <row r="179" spans="1:6" ht="12.75" customHeight="1" x14ac:dyDescent="0.2">
      <c r="A179" s="55">
        <v>3232</v>
      </c>
      <c r="B179" s="87" t="s">
        <v>399</v>
      </c>
      <c r="C179" s="52" t="s">
        <v>400</v>
      </c>
      <c r="D179" s="244">
        <v>924930</v>
      </c>
      <c r="E179" s="244">
        <v>5448483.8399999999</v>
      </c>
      <c r="F179" s="54">
        <f t="shared" si="31"/>
        <v>589.06985825954393</v>
      </c>
    </row>
    <row r="180" spans="1:6" ht="12.75" customHeight="1" x14ac:dyDescent="0.2">
      <c r="A180" s="55">
        <v>3233</v>
      </c>
      <c r="B180" s="87" t="s">
        <v>401</v>
      </c>
      <c r="C180" s="52" t="s">
        <v>402</v>
      </c>
      <c r="D180" s="244">
        <v>529580</v>
      </c>
      <c r="E180" s="244">
        <v>466147.97</v>
      </c>
      <c r="F180" s="54">
        <f t="shared" si="31"/>
        <v>88.022200611805573</v>
      </c>
    </row>
    <row r="181" spans="1:6" ht="12.75" customHeight="1" x14ac:dyDescent="0.2">
      <c r="A181" s="55">
        <v>3234</v>
      </c>
      <c r="B181" s="87" t="s">
        <v>403</v>
      </c>
      <c r="C181" s="52" t="s">
        <v>404</v>
      </c>
      <c r="D181" s="244">
        <v>462214</v>
      </c>
      <c r="E181" s="244">
        <v>588281.55000000005</v>
      </c>
      <c r="F181" s="54">
        <f t="shared" si="31"/>
        <v>127.27471474252188</v>
      </c>
    </row>
    <row r="182" spans="1:6" ht="12.75" customHeight="1" x14ac:dyDescent="0.2">
      <c r="A182" s="55">
        <v>3235</v>
      </c>
      <c r="B182" s="87" t="s">
        <v>405</v>
      </c>
      <c r="C182" s="52" t="s">
        <v>406</v>
      </c>
      <c r="D182" s="244">
        <v>544542</v>
      </c>
      <c r="E182" s="244">
        <v>236319.68</v>
      </c>
      <c r="F182" s="54">
        <f t="shared" si="31"/>
        <v>43.397879318766961</v>
      </c>
    </row>
    <row r="183" spans="1:6" ht="12.75" customHeight="1" x14ac:dyDescent="0.2">
      <c r="A183" s="55">
        <v>3236</v>
      </c>
      <c r="B183" s="87" t="s">
        <v>407</v>
      </c>
      <c r="C183" s="52" t="s">
        <v>408</v>
      </c>
      <c r="D183" s="244">
        <v>21575</v>
      </c>
      <c r="E183" s="244">
        <v>430483.05</v>
      </c>
      <c r="F183" s="54">
        <f t="shared" si="31"/>
        <v>1995.2864426419467</v>
      </c>
    </row>
    <row r="184" spans="1:6" ht="12.75" customHeight="1" x14ac:dyDescent="0.2">
      <c r="A184" s="55">
        <v>3237</v>
      </c>
      <c r="B184" s="87" t="s">
        <v>409</v>
      </c>
      <c r="C184" s="52" t="s">
        <v>410</v>
      </c>
      <c r="D184" s="244">
        <v>10736987</v>
      </c>
      <c r="E184" s="244">
        <v>8162507.0499999998</v>
      </c>
      <c r="F184" s="54">
        <f t="shared" si="31"/>
        <v>76.022324046774017</v>
      </c>
    </row>
    <row r="185" spans="1:6" ht="12.75" customHeight="1" x14ac:dyDescent="0.2">
      <c r="A185" s="55">
        <v>3238</v>
      </c>
      <c r="B185" s="87" t="s">
        <v>411</v>
      </c>
      <c r="C185" s="52" t="s">
        <v>412</v>
      </c>
      <c r="D185" s="244">
        <v>199602</v>
      </c>
      <c r="E185" s="244">
        <v>174682.4</v>
      </c>
      <c r="F185" s="54">
        <f t="shared" si="31"/>
        <v>87.515355557559531</v>
      </c>
    </row>
    <row r="186" spans="1:6" ht="12.75" customHeight="1" x14ac:dyDescent="0.2">
      <c r="A186" s="55">
        <v>3239</v>
      </c>
      <c r="B186" s="87" t="s">
        <v>413</v>
      </c>
      <c r="C186" s="52" t="s">
        <v>414</v>
      </c>
      <c r="D186" s="244">
        <v>2020189</v>
      </c>
      <c r="E186" s="244">
        <v>2859479.14</v>
      </c>
      <c r="F186" s="54">
        <f t="shared" si="31"/>
        <v>141.54512968836084</v>
      </c>
    </row>
    <row r="187" spans="1:6" ht="12.75" customHeight="1" x14ac:dyDescent="0.2">
      <c r="A187" s="55">
        <v>324</v>
      </c>
      <c r="B187" s="87" t="s">
        <v>415</v>
      </c>
      <c r="C187" s="52" t="s">
        <v>416</v>
      </c>
      <c r="D187" s="244">
        <v>963605</v>
      </c>
      <c r="E187" s="244">
        <v>1997986.04</v>
      </c>
      <c r="F187" s="54">
        <f t="shared" si="31"/>
        <v>207.34492245266472</v>
      </c>
    </row>
    <row r="188" spans="1:6" ht="12.75" customHeight="1" x14ac:dyDescent="0.2">
      <c r="A188" s="55">
        <v>329</v>
      </c>
      <c r="B188" s="87" t="s">
        <v>417</v>
      </c>
      <c r="C188" s="52" t="s">
        <v>418</v>
      </c>
      <c r="D188" s="53">
        <f t="shared" ref="D188:E188" si="43">SUM(D189:D195)</f>
        <v>616171</v>
      </c>
      <c r="E188" s="53">
        <f t="shared" si="43"/>
        <v>1636226.6500000001</v>
      </c>
      <c r="F188" s="54">
        <f t="shared" si="31"/>
        <v>265.5474941209502</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33249</v>
      </c>
      <c r="E190" s="244">
        <v>24761.16</v>
      </c>
      <c r="F190" s="54">
        <f t="shared" si="31"/>
        <v>74.471893891545619</v>
      </c>
    </row>
    <row r="191" spans="1:6" ht="12.75" customHeight="1" x14ac:dyDescent="0.2">
      <c r="A191" s="55">
        <v>3293</v>
      </c>
      <c r="B191" s="87" t="s">
        <v>423</v>
      </c>
      <c r="C191" s="52" t="s">
        <v>424</v>
      </c>
      <c r="D191" s="244">
        <v>286351</v>
      </c>
      <c r="E191" s="244">
        <v>579915.09</v>
      </c>
      <c r="F191" s="54">
        <f t="shared" si="31"/>
        <v>202.51896797985688</v>
      </c>
    </row>
    <row r="192" spans="1:6" ht="12.75" customHeight="1" x14ac:dyDescent="0.2">
      <c r="A192" s="55">
        <v>3294</v>
      </c>
      <c r="B192" s="87" t="s">
        <v>425</v>
      </c>
      <c r="C192" s="52" t="s">
        <v>426</v>
      </c>
      <c r="D192" s="244">
        <v>40941</v>
      </c>
      <c r="E192" s="244">
        <v>53365.279999999999</v>
      </c>
      <c r="F192" s="54">
        <f t="shared" si="31"/>
        <v>130.34679172467699</v>
      </c>
    </row>
    <row r="193" spans="1:6" ht="12.75" customHeight="1" x14ac:dyDescent="0.2">
      <c r="A193" s="55">
        <v>3295</v>
      </c>
      <c r="B193" s="87" t="s">
        <v>427</v>
      </c>
      <c r="C193" s="52" t="s">
        <v>428</v>
      </c>
      <c r="D193" s="244">
        <v>202000</v>
      </c>
      <c r="E193" s="244">
        <v>292334.17</v>
      </c>
      <c r="F193" s="54">
        <f t="shared" si="31"/>
        <v>144.71988613861387</v>
      </c>
    </row>
    <row r="194" spans="1:6" ht="12.75" customHeight="1" x14ac:dyDescent="0.2">
      <c r="A194" s="55" t="s">
        <v>429</v>
      </c>
      <c r="B194" s="87" t="s">
        <v>430</v>
      </c>
      <c r="C194" s="52" t="s">
        <v>429</v>
      </c>
      <c r="D194" s="244"/>
      <c r="E194" s="244">
        <v>483019.86</v>
      </c>
      <c r="F194" s="54" t="str">
        <f t="shared" si="31"/>
        <v>-</v>
      </c>
    </row>
    <row r="195" spans="1:6" ht="12.75" customHeight="1" x14ac:dyDescent="0.2">
      <c r="A195" s="55">
        <v>3299</v>
      </c>
      <c r="B195" s="87" t="s">
        <v>431</v>
      </c>
      <c r="C195" s="52" t="s">
        <v>432</v>
      </c>
      <c r="D195" s="244">
        <v>53630</v>
      </c>
      <c r="E195" s="244">
        <v>202831.09</v>
      </c>
      <c r="F195" s="54">
        <f t="shared" si="31"/>
        <v>378.20453104605633</v>
      </c>
    </row>
    <row r="196" spans="1:6" ht="12.75" customHeight="1" x14ac:dyDescent="0.2">
      <c r="A196" s="55">
        <v>34</v>
      </c>
      <c r="B196" s="234" t="s">
        <v>433</v>
      </c>
      <c r="C196" s="52" t="s">
        <v>434</v>
      </c>
      <c r="D196" s="53">
        <f t="shared" ref="D196:E196" si="44">D197+D202+D210</f>
        <v>860018</v>
      </c>
      <c r="E196" s="53">
        <f t="shared" si="44"/>
        <v>835185.13</v>
      </c>
      <c r="F196" s="54">
        <f t="shared" si="31"/>
        <v>97.112517412426243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860018</v>
      </c>
      <c r="E210" s="53">
        <f t="shared" si="47"/>
        <v>835185.13</v>
      </c>
      <c r="F210" s="54">
        <f t="shared" si="31"/>
        <v>97.112517412426243</v>
      </c>
    </row>
    <row r="211" spans="1:6" ht="12.75" customHeight="1" x14ac:dyDescent="0.2">
      <c r="A211" s="55">
        <v>3431</v>
      </c>
      <c r="B211" s="234" t="s">
        <v>463</v>
      </c>
      <c r="C211" s="52" t="s">
        <v>464</v>
      </c>
      <c r="D211" s="244">
        <v>58685</v>
      </c>
      <c r="E211" s="244">
        <v>78791.08</v>
      </c>
      <c r="F211" s="54">
        <f t="shared" si="31"/>
        <v>134.26102070375737</v>
      </c>
    </row>
    <row r="212" spans="1:6" ht="12.75" customHeight="1" x14ac:dyDescent="0.2">
      <c r="A212" s="55">
        <v>3432</v>
      </c>
      <c r="B212" s="87" t="s">
        <v>465</v>
      </c>
      <c r="C212" s="52" t="s">
        <v>466</v>
      </c>
      <c r="D212" s="244">
        <v>18031</v>
      </c>
      <c r="E212" s="244">
        <v>18988.13</v>
      </c>
      <c r="F212" s="54">
        <f t="shared" si="31"/>
        <v>105.30824690810272</v>
      </c>
    </row>
    <row r="213" spans="1:6" ht="12.75" customHeight="1" x14ac:dyDescent="0.2">
      <c r="A213" s="55">
        <v>3433</v>
      </c>
      <c r="B213" s="87" t="s">
        <v>467</v>
      </c>
      <c r="C213" s="52" t="s">
        <v>468</v>
      </c>
      <c r="D213" s="244">
        <v>339</v>
      </c>
      <c r="E213" s="244">
        <v>598377.28</v>
      </c>
      <c r="F213" s="54" t="str">
        <f t="shared" si="31"/>
        <v>&gt;&gt;100</v>
      </c>
    </row>
    <row r="214" spans="1:6" ht="12.75" customHeight="1" x14ac:dyDescent="0.2">
      <c r="A214" s="55">
        <v>3434</v>
      </c>
      <c r="B214" s="87" t="s">
        <v>469</v>
      </c>
      <c r="C214" s="52" t="s">
        <v>470</v>
      </c>
      <c r="D214" s="244">
        <v>782963</v>
      </c>
      <c r="E214" s="244">
        <v>139028.64000000001</v>
      </c>
      <c r="F214" s="54">
        <f t="shared" si="31"/>
        <v>17.756731799586955</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323132</v>
      </c>
      <c r="E224" s="53">
        <f t="shared" si="51"/>
        <v>11589.19</v>
      </c>
      <c r="F224" s="54">
        <f t="shared" ref="F224:F235" si="52">IF(D224&lt;&gt;0,IF(E224/D224&gt;=100,"&gt;&gt;100",E224/D224*100),"-")</f>
        <v>3.5865188220293871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323132</v>
      </c>
      <c r="E247" s="53">
        <f t="shared" si="62"/>
        <v>11589.19</v>
      </c>
      <c r="F247" s="54">
        <f t="shared" si="61"/>
        <v>3.5865188220293871</v>
      </c>
    </row>
    <row r="248" spans="1:6" ht="12.75" customHeight="1" x14ac:dyDescent="0.2">
      <c r="A248" s="55" t="s">
        <v>537</v>
      </c>
      <c r="B248" s="87" t="s">
        <v>199</v>
      </c>
      <c r="C248" s="52" t="s">
        <v>537</v>
      </c>
      <c r="D248" s="244">
        <v>46932</v>
      </c>
      <c r="E248" s="244"/>
      <c r="F248" s="54">
        <f t="shared" si="61"/>
        <v>0</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v>276200</v>
      </c>
      <c r="E250" s="244">
        <v>11589.19</v>
      </c>
      <c r="F250" s="54">
        <f t="shared" si="61"/>
        <v>4.195941346850109</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343447</v>
      </c>
      <c r="E252" s="53">
        <f t="shared" si="63"/>
        <v>843250.36</v>
      </c>
      <c r="F252" s="54">
        <f t="shared" ref="F252:F258" si="64">IF(D252&lt;&gt;0,IF(E252/D252&gt;=100,"&gt;&gt;100",E252/D252*100),"-")</f>
        <v>245.52561530600065</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343447</v>
      </c>
      <c r="E259" s="53">
        <f t="shared" si="66"/>
        <v>843250.36</v>
      </c>
      <c r="F259" s="54">
        <f t="shared" ref="F259:F262" si="67">IF(D259&lt;&gt;0,IF(E259/D259&gt;=100,"&gt;&gt;100",E259/D259*100),"-")</f>
        <v>245.52561530600065</v>
      </c>
    </row>
    <row r="260" spans="1:6" ht="12.75" customHeight="1" x14ac:dyDescent="0.2">
      <c r="A260" s="55">
        <v>3721</v>
      </c>
      <c r="B260" s="87" t="s">
        <v>557</v>
      </c>
      <c r="C260" s="52" t="s">
        <v>558</v>
      </c>
      <c r="D260" s="244">
        <v>343447</v>
      </c>
      <c r="E260" s="244">
        <v>843250.36</v>
      </c>
      <c r="F260" s="54">
        <f t="shared" si="67"/>
        <v>245.52561530600065</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758627</v>
      </c>
      <c r="E263" s="53">
        <f t="shared" si="68"/>
        <v>362050.77</v>
      </c>
      <c r="F263" s="54">
        <f t="shared" ref="F263:F267" si="69">IF(D263&lt;&gt;0,IF(E263/D263&gt;=100,"&gt;&gt;100",E263/D263*100),"-")</f>
        <v>47.724477246393818</v>
      </c>
    </row>
    <row r="264" spans="1:6" ht="12.75" customHeight="1" x14ac:dyDescent="0.2">
      <c r="A264" s="55">
        <v>381</v>
      </c>
      <c r="B264" s="87" t="s">
        <v>565</v>
      </c>
      <c r="C264" s="52" t="s">
        <v>566</v>
      </c>
      <c r="D264" s="53">
        <f t="shared" ref="D264:E264" si="70">SUM(D265:D267)</f>
        <v>758377</v>
      </c>
      <c r="E264" s="53">
        <f t="shared" si="70"/>
        <v>359043.17000000004</v>
      </c>
      <c r="F264" s="54">
        <f t="shared" si="69"/>
        <v>47.343625927474072</v>
      </c>
    </row>
    <row r="265" spans="1:6" ht="12.75" customHeight="1" x14ac:dyDescent="0.2">
      <c r="A265" s="55">
        <v>3811</v>
      </c>
      <c r="B265" s="87" t="s">
        <v>567</v>
      </c>
      <c r="C265" s="52" t="s">
        <v>568</v>
      </c>
      <c r="D265" s="244">
        <v>34617</v>
      </c>
      <c r="E265" s="244">
        <v>20224.27</v>
      </c>
      <c r="F265" s="54">
        <f t="shared" si="69"/>
        <v>58.422942484906258</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723760</v>
      </c>
      <c r="E267" s="244">
        <v>338818.9</v>
      </c>
      <c r="F267" s="54">
        <f t="shared" si="69"/>
        <v>46.813708964297561</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250</v>
      </c>
      <c r="E273" s="53">
        <f t="shared" si="73"/>
        <v>3007.6</v>
      </c>
      <c r="F273" s="54">
        <f t="shared" ref="F273:F284" si="74">IF(D273&lt;&gt;0,IF(E273/D273&gt;=100,"&gt;&gt;100",E273/D273*100),"-")</f>
        <v>1203.04</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v>3007.6</v>
      </c>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v>250</v>
      </c>
      <c r="E278" s="244"/>
      <c r="F278" s="54">
        <f t="shared" si="74"/>
        <v>0</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191569304</v>
      </c>
      <c r="E289" s="53">
        <f t="shared" si="79"/>
        <v>212545496.15000001</v>
      </c>
      <c r="F289" s="54">
        <f t="shared" si="76"/>
        <v>110.94966245218494</v>
      </c>
    </row>
    <row r="290" spans="1:6" ht="12.75" customHeight="1" x14ac:dyDescent="0.2">
      <c r="A290" s="55" t="s">
        <v>606</v>
      </c>
      <c r="B290" s="87" t="s">
        <v>617</v>
      </c>
      <c r="C290" s="52" t="s">
        <v>618</v>
      </c>
      <c r="D290" s="53">
        <f>IF(D6&gt;=D289,D6-D289,0)</f>
        <v>1351324</v>
      </c>
      <c r="E290" s="53">
        <f>IF(E6&gt;=E289,E6-E289,0)</f>
        <v>0</v>
      </c>
      <c r="F290" s="54">
        <f t="shared" si="76"/>
        <v>0</v>
      </c>
    </row>
    <row r="291" spans="1:6" ht="12.75" customHeight="1" x14ac:dyDescent="0.2">
      <c r="A291" s="55" t="s">
        <v>606</v>
      </c>
      <c r="B291" s="87" t="s">
        <v>619</v>
      </c>
      <c r="C291" s="52" t="s">
        <v>620</v>
      </c>
      <c r="D291" s="53">
        <f>IF(D289&gt;=D6,D289-D6,0)</f>
        <v>0</v>
      </c>
      <c r="E291" s="53">
        <f>IF(E289&gt;=E6,E289-E6,0)</f>
        <v>9324726.8600000143</v>
      </c>
      <c r="F291" s="54" t="str">
        <f t="shared" si="76"/>
        <v>-</v>
      </c>
    </row>
    <row r="292" spans="1:6" ht="12.75" customHeight="1" x14ac:dyDescent="0.2">
      <c r="A292" s="55">
        <v>92211</v>
      </c>
      <c r="B292" s="87" t="s">
        <v>621</v>
      </c>
      <c r="C292" s="52" t="s">
        <v>622</v>
      </c>
      <c r="D292" s="244">
        <v>25236247</v>
      </c>
      <c r="E292" s="244">
        <v>22183335.719999999</v>
      </c>
      <c r="F292" s="54">
        <f t="shared" si="76"/>
        <v>87.902673166893635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279598</v>
      </c>
      <c r="E294" s="244">
        <v>112210.53</v>
      </c>
      <c r="F294" s="54">
        <f t="shared" si="76"/>
        <v>40.132808532249875</v>
      </c>
    </row>
    <row r="295" spans="1:6" ht="12" x14ac:dyDescent="0.2">
      <c r="A295" s="55">
        <v>9661</v>
      </c>
      <c r="B295" s="87" t="s">
        <v>627</v>
      </c>
      <c r="C295" s="52" t="s">
        <v>628</v>
      </c>
      <c r="D295" s="244">
        <v>279598</v>
      </c>
      <c r="E295" s="244">
        <v>112210.53</v>
      </c>
      <c r="F295" s="54">
        <f t="shared" si="76"/>
        <v>40.132808532249875</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11687</v>
      </c>
      <c r="E298" s="53">
        <f t="shared" si="80"/>
        <v>41341.68</v>
      </c>
      <c r="F298" s="54">
        <f t="shared" ref="F298:F418" si="81">IF(D298&lt;&gt;0,IF(E298/D298&gt;=100,"&gt;&gt;100",E298/D298*100),"-")</f>
        <v>353.74073757166082</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11687</v>
      </c>
      <c r="E311" s="53">
        <f t="shared" si="85"/>
        <v>41341.68</v>
      </c>
      <c r="F311" s="54">
        <f t="shared" si="81"/>
        <v>353.74073757166082</v>
      </c>
    </row>
    <row r="312" spans="1:6" ht="12.75" customHeight="1" x14ac:dyDescent="0.2">
      <c r="A312" s="55">
        <v>721</v>
      </c>
      <c r="B312" s="87" t="s">
        <v>660</v>
      </c>
      <c r="C312" s="52" t="s">
        <v>661</v>
      </c>
      <c r="D312" s="53">
        <f t="shared" ref="D312:E312" si="86">SUM(D313:D316)</f>
        <v>11687</v>
      </c>
      <c r="E312" s="53">
        <f t="shared" si="86"/>
        <v>10571.68</v>
      </c>
      <c r="F312" s="54">
        <f t="shared" si="81"/>
        <v>90.456746812697872</v>
      </c>
    </row>
    <row r="313" spans="1:6" ht="12.75" customHeight="1" x14ac:dyDescent="0.2">
      <c r="A313" s="55">
        <v>7211</v>
      </c>
      <c r="B313" s="87" t="s">
        <v>662</v>
      </c>
      <c r="C313" s="52" t="s">
        <v>663</v>
      </c>
      <c r="D313" s="244">
        <v>11687</v>
      </c>
      <c r="E313" s="244">
        <v>10571.68</v>
      </c>
      <c r="F313" s="54">
        <f t="shared" si="81"/>
        <v>90.456746812697872</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30770</v>
      </c>
      <c r="F326" s="54" t="str">
        <f t="shared" si="81"/>
        <v>-</v>
      </c>
    </row>
    <row r="327" spans="1:6" ht="12.75" customHeight="1" x14ac:dyDescent="0.2">
      <c r="A327" s="55">
        <v>7231</v>
      </c>
      <c r="B327" s="87" t="s">
        <v>690</v>
      </c>
      <c r="C327" s="52" t="s">
        <v>691</v>
      </c>
      <c r="D327" s="244"/>
      <c r="E327" s="244">
        <v>30770</v>
      </c>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4419970</v>
      </c>
      <c r="E350" s="53">
        <f t="shared" si="95"/>
        <v>3490767.88</v>
      </c>
      <c r="F350" s="54">
        <f t="shared" si="81"/>
        <v>78.977184913019769</v>
      </c>
    </row>
    <row r="351" spans="1:6" ht="12.75" customHeight="1" x14ac:dyDescent="0.2">
      <c r="A351" s="55">
        <v>41</v>
      </c>
      <c r="B351" s="87" t="s">
        <v>738</v>
      </c>
      <c r="C351" s="52" t="s">
        <v>739</v>
      </c>
      <c r="D351" s="53">
        <f t="shared" ref="D351:E351" si="96">D352+D356</f>
        <v>5987</v>
      </c>
      <c r="E351" s="53">
        <f t="shared" si="96"/>
        <v>199635.05</v>
      </c>
      <c r="F351" s="54">
        <f t="shared" si="81"/>
        <v>3334.475530315684</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5987</v>
      </c>
      <c r="E356" s="53">
        <f t="shared" si="98"/>
        <v>199635.05</v>
      </c>
      <c r="F356" s="54">
        <f t="shared" si="81"/>
        <v>3334.475530315684</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5987</v>
      </c>
      <c r="E359" s="244">
        <v>199635.05</v>
      </c>
      <c r="F359" s="54">
        <f t="shared" si="81"/>
        <v>3334.475530315684</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4125308</v>
      </c>
      <c r="E363" s="53">
        <f t="shared" si="99"/>
        <v>3080782.83</v>
      </c>
      <c r="F363" s="54">
        <f t="shared" si="81"/>
        <v>74.68006825187355</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2877317</v>
      </c>
      <c r="E369" s="53">
        <f t="shared" si="101"/>
        <v>1950870.6500000001</v>
      </c>
      <c r="F369" s="54">
        <f t="shared" si="81"/>
        <v>67.801728137706078</v>
      </c>
    </row>
    <row r="370" spans="1:6" ht="12.75" customHeight="1" x14ac:dyDescent="0.2">
      <c r="A370" s="55">
        <v>4221</v>
      </c>
      <c r="B370" s="87" t="s">
        <v>672</v>
      </c>
      <c r="C370" s="52" t="s">
        <v>764</v>
      </c>
      <c r="D370" s="244">
        <v>2476670</v>
      </c>
      <c r="E370" s="244">
        <v>1919521.33</v>
      </c>
      <c r="F370" s="54">
        <f t="shared" si="81"/>
        <v>77.504121663362497</v>
      </c>
    </row>
    <row r="371" spans="1:6" ht="12.75" customHeight="1" x14ac:dyDescent="0.2">
      <c r="A371" s="55">
        <v>4222</v>
      </c>
      <c r="B371" s="87" t="s">
        <v>765</v>
      </c>
      <c r="C371" s="52" t="s">
        <v>766</v>
      </c>
      <c r="D371" s="244">
        <v>8788</v>
      </c>
      <c r="E371" s="244">
        <v>11425.01</v>
      </c>
      <c r="F371" s="54">
        <f t="shared" si="81"/>
        <v>130.00694128356852</v>
      </c>
    </row>
    <row r="372" spans="1:6" ht="12.75" customHeight="1" x14ac:dyDescent="0.2">
      <c r="A372" s="55">
        <v>4223</v>
      </c>
      <c r="B372" s="87" t="s">
        <v>676</v>
      </c>
      <c r="C372" s="52" t="s">
        <v>767</v>
      </c>
      <c r="D372" s="244">
        <v>92654</v>
      </c>
      <c r="E372" s="244">
        <v>8460</v>
      </c>
      <c r="F372" s="54">
        <f t="shared" si="81"/>
        <v>9.1307444902540649</v>
      </c>
    </row>
    <row r="373" spans="1:6" ht="12.75" customHeight="1" x14ac:dyDescent="0.2">
      <c r="A373" s="55">
        <v>4224</v>
      </c>
      <c r="B373" s="87" t="s">
        <v>678</v>
      </c>
      <c r="C373" s="52" t="s">
        <v>768</v>
      </c>
      <c r="D373" s="244"/>
      <c r="E373" s="244">
        <v>2351.25</v>
      </c>
      <c r="F373" s="54" t="str">
        <f t="shared" si="81"/>
        <v>-</v>
      </c>
    </row>
    <row r="374" spans="1:6" ht="12.75" customHeight="1" x14ac:dyDescent="0.2">
      <c r="A374" s="55">
        <v>4225</v>
      </c>
      <c r="B374" s="87" t="s">
        <v>680</v>
      </c>
      <c r="C374" s="52" t="s">
        <v>769</v>
      </c>
      <c r="D374" s="244">
        <v>219388</v>
      </c>
      <c r="E374" s="244">
        <v>919.08</v>
      </c>
      <c r="F374" s="54">
        <f t="shared" si="81"/>
        <v>0.41892902073039545</v>
      </c>
    </row>
    <row r="375" spans="1:6" ht="12.75" customHeight="1" x14ac:dyDescent="0.2">
      <c r="A375" s="55">
        <v>4226</v>
      </c>
      <c r="B375" s="87" t="s">
        <v>682</v>
      </c>
      <c r="C375" s="52" t="s">
        <v>770</v>
      </c>
      <c r="D375" s="244">
        <v>23313</v>
      </c>
      <c r="E375" s="244">
        <v>4757</v>
      </c>
      <c r="F375" s="54">
        <f t="shared" si="81"/>
        <v>20.404924291168015</v>
      </c>
    </row>
    <row r="376" spans="1:6" ht="12.75" customHeight="1" x14ac:dyDescent="0.2">
      <c r="A376" s="55">
        <v>4227</v>
      </c>
      <c r="B376" s="234" t="s">
        <v>684</v>
      </c>
      <c r="C376" s="52" t="s">
        <v>771</v>
      </c>
      <c r="D376" s="244">
        <v>56504</v>
      </c>
      <c r="E376" s="244">
        <v>3436.98</v>
      </c>
      <c r="F376" s="54">
        <f t="shared" si="81"/>
        <v>6.0827198074472602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145000</v>
      </c>
      <c r="E378" s="53">
        <f t="shared" si="102"/>
        <v>0</v>
      </c>
      <c r="F378" s="54">
        <f t="shared" si="81"/>
        <v>0</v>
      </c>
    </row>
    <row r="379" spans="1:6" ht="12.75" customHeight="1" x14ac:dyDescent="0.2">
      <c r="A379" s="55">
        <v>4231</v>
      </c>
      <c r="B379" s="87" t="s">
        <v>690</v>
      </c>
      <c r="C379" s="52" t="s">
        <v>775</v>
      </c>
      <c r="D379" s="244">
        <v>145000</v>
      </c>
      <c r="E379" s="244"/>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1066894</v>
      </c>
      <c r="E383" s="53">
        <f t="shared" si="103"/>
        <v>1129392.18</v>
      </c>
      <c r="F383" s="54">
        <f t="shared" si="81"/>
        <v>105.85795589814919</v>
      </c>
    </row>
    <row r="384" spans="1:6" ht="12.75" customHeight="1" x14ac:dyDescent="0.2">
      <c r="A384" s="55">
        <v>4241</v>
      </c>
      <c r="B384" s="87" t="s">
        <v>781</v>
      </c>
      <c r="C384" s="52" t="s">
        <v>782</v>
      </c>
      <c r="D384" s="244">
        <v>1066894</v>
      </c>
      <c r="E384" s="244">
        <v>1129392.18</v>
      </c>
      <c r="F384" s="54">
        <f t="shared" si="81"/>
        <v>105.85795589814919</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36097</v>
      </c>
      <c r="E391" s="53">
        <f t="shared" si="105"/>
        <v>520</v>
      </c>
      <c r="F391" s="54">
        <f t="shared" si="81"/>
        <v>1.440562927667119</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30637</v>
      </c>
      <c r="E393" s="244"/>
      <c r="F393" s="54">
        <f t="shared" si="81"/>
        <v>0</v>
      </c>
    </row>
    <row r="394" spans="1:6" ht="12.75" customHeight="1" x14ac:dyDescent="0.2">
      <c r="A394" s="55">
        <v>4263</v>
      </c>
      <c r="B394" s="87" t="s">
        <v>720</v>
      </c>
      <c r="C394" s="52" t="s">
        <v>795</v>
      </c>
      <c r="D394" s="244">
        <v>5460</v>
      </c>
      <c r="E394" s="244">
        <v>520</v>
      </c>
      <c r="F394" s="54">
        <f t="shared" si="81"/>
        <v>9.5238095238095237</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288675</v>
      </c>
      <c r="E402" s="53">
        <f t="shared" si="109"/>
        <v>210350</v>
      </c>
      <c r="F402" s="54">
        <f t="shared" si="81"/>
        <v>72.867411448861176</v>
      </c>
    </row>
    <row r="403" spans="1:6" ht="12.75" customHeight="1" x14ac:dyDescent="0.2">
      <c r="A403" s="55">
        <v>451</v>
      </c>
      <c r="B403" s="87" t="s">
        <v>809</v>
      </c>
      <c r="C403" s="52" t="s">
        <v>810</v>
      </c>
      <c r="D403" s="244">
        <v>288675</v>
      </c>
      <c r="E403" s="244">
        <v>210350</v>
      </c>
      <c r="F403" s="54">
        <f t="shared" si="81"/>
        <v>72.867411448861176</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4408283</v>
      </c>
      <c r="E408" s="53">
        <f t="shared" si="111"/>
        <v>3449426.1999999997</v>
      </c>
      <c r="F408" s="54">
        <f t="shared" si="81"/>
        <v>78.248746734272729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v>63862</v>
      </c>
      <c r="E411" s="244">
        <v>34256.74</v>
      </c>
      <c r="F411" s="54">
        <f t="shared" si="81"/>
        <v>53.641821427452939</v>
      </c>
    </row>
    <row r="412" spans="1:6" ht="12.75" customHeight="1" x14ac:dyDescent="0.2">
      <c r="A412" s="55" t="s">
        <v>606</v>
      </c>
      <c r="B412" s="87" t="s">
        <v>827</v>
      </c>
      <c r="C412" s="52" t="s">
        <v>828</v>
      </c>
      <c r="D412" s="53">
        <f>D6+D298</f>
        <v>192932315</v>
      </c>
      <c r="E412" s="53">
        <f>E6+E298</f>
        <v>203262110.97</v>
      </c>
      <c r="F412" s="54">
        <f t="shared" si="81"/>
        <v>105.35410357254045</v>
      </c>
    </row>
    <row r="413" spans="1:6" ht="12.75" customHeight="1" x14ac:dyDescent="0.2">
      <c r="A413" s="55" t="s">
        <v>606</v>
      </c>
      <c r="B413" s="87" t="s">
        <v>829</v>
      </c>
      <c r="C413" s="52" t="s">
        <v>830</v>
      </c>
      <c r="D413" s="53">
        <f t="shared" ref="D413:E413" si="112">D289+D350</f>
        <v>195989274</v>
      </c>
      <c r="E413" s="53">
        <f t="shared" si="112"/>
        <v>216036264.03</v>
      </c>
      <c r="F413" s="54">
        <f t="shared" si="81"/>
        <v>110.2286158935412</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3056959</v>
      </c>
      <c r="E415" s="53">
        <f t="shared" si="114"/>
        <v>12774153.060000002</v>
      </c>
      <c r="F415" s="54">
        <f t="shared" si="81"/>
        <v>417.87125898646343</v>
      </c>
    </row>
    <row r="416" spans="1:6" ht="12.75" customHeight="1" x14ac:dyDescent="0.2">
      <c r="A416" s="62" t="s">
        <v>835</v>
      </c>
      <c r="B416" s="234" t="s">
        <v>836</v>
      </c>
      <c r="C416" s="63" t="s">
        <v>837</v>
      </c>
      <c r="D416" s="53">
        <f t="shared" ref="D416:E416" si="115">IF(D292-D293+D409-D410&gt;=0,D292-D293+D409-D410,0)</f>
        <v>25236247</v>
      </c>
      <c r="E416" s="53">
        <f t="shared" si="115"/>
        <v>22183335.719999999</v>
      </c>
      <c r="F416" s="54">
        <f t="shared" si="81"/>
        <v>87.902673166893635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343460</v>
      </c>
      <c r="E418" s="64">
        <f t="shared" si="117"/>
        <v>146467.26999999999</v>
      </c>
      <c r="F418" s="59">
        <f t="shared" si="81"/>
        <v>42.644636930064635</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107295</v>
      </c>
      <c r="E637" s="244">
        <v>107295.3</v>
      </c>
      <c r="F637" s="54">
        <f t="shared" si="119"/>
        <v>100.0002796029638</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192932315</v>
      </c>
      <c r="E639" s="53">
        <f t="shared" si="180"/>
        <v>203262110.97</v>
      </c>
      <c r="F639" s="54">
        <f t="shared" si="119"/>
        <v>105.35410357254045</v>
      </c>
    </row>
    <row r="640" spans="1:6" ht="12.75" customHeight="1" x14ac:dyDescent="0.2">
      <c r="A640" s="55" t="s">
        <v>606</v>
      </c>
      <c r="B640" s="87" t="s">
        <v>1275</v>
      </c>
      <c r="C640" s="52" t="s">
        <v>1276</v>
      </c>
      <c r="D640" s="53">
        <f t="shared" ref="D640:E640" si="181">D413+D528</f>
        <v>195989274</v>
      </c>
      <c r="E640" s="53">
        <f t="shared" si="181"/>
        <v>216036264.03</v>
      </c>
      <c r="F640" s="54">
        <f t="shared" si="119"/>
        <v>110.2286158935412</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3056959</v>
      </c>
      <c r="E642" s="53">
        <f t="shared" si="183"/>
        <v>12774153.060000002</v>
      </c>
      <c r="F642" s="54">
        <f t="shared" si="119"/>
        <v>417.87125898646343</v>
      </c>
    </row>
    <row r="643" spans="1:6" ht="22.8" x14ac:dyDescent="0.2">
      <c r="A643" s="62" t="s">
        <v>1281</v>
      </c>
      <c r="B643" s="87" t="s">
        <v>1282</v>
      </c>
      <c r="C643" s="63" t="s">
        <v>1281</v>
      </c>
      <c r="D643" s="53">
        <f t="shared" ref="D643:E643" si="184">IF(D416-D417+D637-D638&gt;=0,D416-D417+D637-D638,0)</f>
        <v>25343542</v>
      </c>
      <c r="E643" s="53">
        <f t="shared" si="184"/>
        <v>22290631.02</v>
      </c>
      <c r="F643" s="54">
        <f t="shared" si="119"/>
        <v>87.953889870642385</v>
      </c>
    </row>
    <row r="644" spans="1:6" ht="22.8" x14ac:dyDescent="0.2">
      <c r="A644" s="62" t="s">
        <v>1283</v>
      </c>
      <c r="B644" s="87" t="s">
        <v>1284</v>
      </c>
      <c r="C644" s="63" t="s">
        <v>1283</v>
      </c>
      <c r="D644" s="53">
        <f t="shared" ref="D644:E644" si="185">IF(D417-D416+D638-D637&gt;=0,D417-D416+D638-D637,0)</f>
        <v>0</v>
      </c>
      <c r="E644" s="53">
        <f t="shared" si="185"/>
        <v>0</v>
      </c>
      <c r="F644" s="54" t="str">
        <f t="shared" si="119"/>
        <v>-</v>
      </c>
    </row>
    <row r="645" spans="1:6" ht="22.8" x14ac:dyDescent="0.2">
      <c r="A645" s="55" t="s">
        <v>606</v>
      </c>
      <c r="B645" s="87" t="s">
        <v>1285</v>
      </c>
      <c r="C645" s="52" t="s">
        <v>1286</v>
      </c>
      <c r="D645" s="53">
        <f t="shared" ref="D645:E645" si="186">IF(D641+D643-D642-D644&gt;=0,D641+D643-D642-D644,0)</f>
        <v>22286583</v>
      </c>
      <c r="E645" s="53">
        <f t="shared" si="186"/>
        <v>9516477.9599999972</v>
      </c>
      <c r="F645" s="54">
        <f t="shared" si="119"/>
        <v>42.700480194743164</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v>13639771</v>
      </c>
      <c r="E647" s="245">
        <v>14850350.26</v>
      </c>
      <c r="F647" s="59">
        <f t="shared" si="119"/>
        <v>108.87536352333187</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30944233</v>
      </c>
      <c r="E649" s="244">
        <v>24462450.52</v>
      </c>
      <c r="F649" s="54">
        <f t="shared" ref="F649:F724" si="188">IF(D649&lt;&gt;0,IF(E649/D649&gt;=100,"&gt;&gt;100",E649/D649*100),"-")</f>
        <v>79.05334257275014</v>
      </c>
    </row>
    <row r="650" spans="1:6" ht="12.75" customHeight="1" x14ac:dyDescent="0.2">
      <c r="A650" s="55" t="s">
        <v>1294</v>
      </c>
      <c r="B650" s="87" t="s">
        <v>1295</v>
      </c>
      <c r="C650" s="52" t="s">
        <v>1294</v>
      </c>
      <c r="D650" s="244">
        <v>44745314</v>
      </c>
      <c r="E650" s="244">
        <v>50444686.560000002</v>
      </c>
      <c r="F650" s="54">
        <f t="shared" si="188"/>
        <v>112.73736186095375</v>
      </c>
    </row>
    <row r="651" spans="1:6" ht="12.75" customHeight="1" x14ac:dyDescent="0.2">
      <c r="A651" s="55" t="s">
        <v>1296</v>
      </c>
      <c r="B651" s="87" t="s">
        <v>1297</v>
      </c>
      <c r="C651" s="52" t="s">
        <v>1296</v>
      </c>
      <c r="D651" s="244">
        <v>51227096</v>
      </c>
      <c r="E651" s="244">
        <v>64200390.990000002</v>
      </c>
      <c r="F651" s="54">
        <f t="shared" si="188"/>
        <v>125.32506427848263</v>
      </c>
    </row>
    <row r="652" spans="1:6" ht="22.8" x14ac:dyDescent="0.2">
      <c r="A652" s="55">
        <v>11</v>
      </c>
      <c r="B652" s="87" t="s">
        <v>1298</v>
      </c>
      <c r="C652" s="52" t="s">
        <v>1299</v>
      </c>
      <c r="D652" s="53">
        <f t="shared" ref="D652:E652" si="189">+D649+D650-D651</f>
        <v>24462451</v>
      </c>
      <c r="E652" s="53">
        <f t="shared" si="189"/>
        <v>10706746.089999996</v>
      </c>
      <c r="F652" s="54">
        <f t="shared" si="188"/>
        <v>43.768083950377644</v>
      </c>
    </row>
    <row r="653" spans="1:6" ht="22.8" x14ac:dyDescent="0.2">
      <c r="A653" s="55" t="s">
        <v>606</v>
      </c>
      <c r="B653" s="87" t="s">
        <v>1300</v>
      </c>
      <c r="C653" s="52" t="s">
        <v>1301</v>
      </c>
      <c r="D653" s="264"/>
      <c r="E653" s="264"/>
      <c r="F653" s="54" t="str">
        <f t="shared" si="188"/>
        <v>-</v>
      </c>
    </row>
    <row r="654" spans="1:6" ht="22.8" x14ac:dyDescent="0.2">
      <c r="A654" s="55" t="s">
        <v>606</v>
      </c>
      <c r="B654" s="87" t="s">
        <v>1302</v>
      </c>
      <c r="C654" s="52" t="s">
        <v>1303</v>
      </c>
      <c r="D654" s="264">
        <v>756</v>
      </c>
      <c r="E654" s="264">
        <v>759</v>
      </c>
      <c r="F654" s="54">
        <f t="shared" si="188"/>
        <v>100.39682539682539</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745</v>
      </c>
      <c r="E656" s="264">
        <v>755</v>
      </c>
      <c r="F656" s="54">
        <f t="shared" si="188"/>
        <v>101.34228187919463</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v>88000</v>
      </c>
      <c r="E676" s="244">
        <v>126000</v>
      </c>
      <c r="F676" s="54">
        <f t="shared" si="188"/>
        <v>143.18181818181819</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8165644</v>
      </c>
      <c r="E710" s="244">
        <v>8764312.1600000001</v>
      </c>
      <c r="F710" s="54">
        <f t="shared" si="188"/>
        <v>107.33154862004761</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11011.09</v>
      </c>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187710</v>
      </c>
      <c r="E716" s="244">
        <v>335292.27</v>
      </c>
      <c r="F716" s="54">
        <f t="shared" si="188"/>
        <v>178.62248681476746</v>
      </c>
    </row>
    <row r="717" spans="1:6" ht="12.75" customHeight="1" x14ac:dyDescent="0.2">
      <c r="A717" s="55">
        <v>31215</v>
      </c>
      <c r="B717" s="87" t="s">
        <v>1411</v>
      </c>
      <c r="C717" s="52" t="s">
        <v>1412</v>
      </c>
      <c r="D717" s="244">
        <v>149403</v>
      </c>
      <c r="E717" s="244">
        <v>124716.33</v>
      </c>
      <c r="F717" s="54">
        <f t="shared" si="188"/>
        <v>83.476456296058316</v>
      </c>
    </row>
    <row r="718" spans="1:6" ht="12.75" customHeight="1" x14ac:dyDescent="0.2">
      <c r="A718" s="55">
        <v>32121</v>
      </c>
      <c r="B718" s="87" t="s">
        <v>1413</v>
      </c>
      <c r="C718" s="52" t="s">
        <v>1414</v>
      </c>
      <c r="D718" s="244">
        <v>2613026</v>
      </c>
      <c r="E718" s="244">
        <v>2866156.77</v>
      </c>
      <c r="F718" s="54">
        <f t="shared" si="188"/>
        <v>109.68726564527105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304</v>
      </c>
      <c r="E720" s="244">
        <v>403125.13</v>
      </c>
      <c r="F720" s="54" t="str">
        <f t="shared" si="188"/>
        <v>&gt;&gt;100</v>
      </c>
    </row>
    <row r="721" spans="1:6" ht="12.75" customHeight="1" x14ac:dyDescent="0.2">
      <c r="A721" s="55" t="s">
        <v>1419</v>
      </c>
      <c r="B721" s="87" t="s">
        <v>1420</v>
      </c>
      <c r="C721" s="52" t="s">
        <v>1419</v>
      </c>
      <c r="D721" s="244">
        <v>2363796</v>
      </c>
      <c r="E721" s="244">
        <v>1028668.74</v>
      </c>
      <c r="F721" s="54">
        <f t="shared" si="188"/>
        <v>43.517661422559307</v>
      </c>
    </row>
    <row r="722" spans="1:6" ht="12.75" customHeight="1" x14ac:dyDescent="0.2">
      <c r="A722" s="55" t="s">
        <v>1421</v>
      </c>
      <c r="B722" s="87" t="s">
        <v>1422</v>
      </c>
      <c r="C722" s="52" t="s">
        <v>1421</v>
      </c>
      <c r="D722" s="244">
        <v>5062181</v>
      </c>
      <c r="E722" s="244">
        <v>5172981.1500000004</v>
      </c>
      <c r="F722" s="54">
        <f t="shared" si="188"/>
        <v>102.18878285861372</v>
      </c>
    </row>
    <row r="723" spans="1:6" ht="12.75" customHeight="1" x14ac:dyDescent="0.2">
      <c r="A723" s="55" t="s">
        <v>1423</v>
      </c>
      <c r="B723" s="87" t="s">
        <v>1424</v>
      </c>
      <c r="C723" s="52" t="s">
        <v>1423</v>
      </c>
      <c r="D723" s="244">
        <v>1192152</v>
      </c>
      <c r="E723" s="244">
        <v>767351.04</v>
      </c>
      <c r="F723" s="54">
        <f t="shared" si="188"/>
        <v>64.366879391218561</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17482</v>
      </c>
      <c r="E726" s="244">
        <v>16513</v>
      </c>
      <c r="F726" s="54">
        <f t="shared" si="190"/>
        <v>94.457155931815578</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325447</v>
      </c>
      <c r="E819" s="244">
        <v>832250.32</v>
      </c>
      <c r="F819" s="54">
        <f t="shared" si="190"/>
        <v>255.7253008938475</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18000</v>
      </c>
      <c r="E823" s="244">
        <v>11000.04</v>
      </c>
      <c r="F823" s="54">
        <f t="shared" si="190"/>
        <v>61.111333333333341</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E291" sqref="E291"/>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211726254</v>
      </c>
      <c r="E6" s="231">
        <f t="shared" si="0"/>
        <v>198041122.78999996</v>
      </c>
      <c r="F6" s="232">
        <f t="shared" ref="F6:F260" si="1">IF(D6&gt;0,IF(E6/D6&gt;=100,"&gt;&gt;100",E6/D6*100),"-")</f>
        <v>93.536403279491239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171728839</v>
      </c>
      <c r="E7" s="106">
        <f t="shared" si="2"/>
        <v>171043456.08999997</v>
      </c>
      <c r="F7" s="95">
        <f t="shared" si="1"/>
        <v>99.600892363803823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24523210</v>
      </c>
      <c r="E8" s="106">
        <f>E9+E10-E11</f>
        <v>24713340.439999998</v>
      </c>
      <c r="F8" s="95">
        <f t="shared" si="1"/>
        <v>100.77530812646467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24494400</v>
      </c>
      <c r="E9" s="249">
        <v>24494400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190896</v>
      </c>
      <c r="E10" s="249">
        <v>390531.54</v>
      </c>
      <c r="F10" s="95">
        <f t="shared" si="1"/>
        <v>204.57816821724916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162086</v>
      </c>
      <c r="E11" s="249">
        <v>171591.1</v>
      </c>
      <c r="F11" s="95">
        <f t="shared" si="1"/>
        <v>105.86423256789605</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146916954</v>
      </c>
      <c r="E12" s="106">
        <f t="shared" si="3"/>
        <v>145831090.64999998</v>
      </c>
      <c r="F12" s="95">
        <f t="shared" si="1"/>
        <v>99.260899902675618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114410833</v>
      </c>
      <c r="E13" s="106">
        <f t="shared" si="4"/>
        <v>112602310.2</v>
      </c>
      <c r="F13" s="95">
        <f t="shared" si="1"/>
        <v>98.419273112013798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533863</v>
      </c>
      <c r="E14" s="249">
        <v>533862.74</v>
      </c>
      <c r="F14" s="95">
        <f t="shared" si="1"/>
        <v>99.99995129836681</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144147971</v>
      </c>
      <c r="E15" s="249">
        <v>144147971.25999999</v>
      </c>
      <c r="F15" s="95">
        <f t="shared" si="1"/>
        <v>100.00000018037021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30271001</v>
      </c>
      <c r="E18" s="249">
        <v>32079523.800000001</v>
      </c>
      <c r="F18" s="95">
        <f t="shared" si="1"/>
        <v>105.97444002595091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6589390</v>
      </c>
      <c r="E19" s="106">
        <f t="shared" si="5"/>
        <v>6244693.0299999937</v>
      </c>
      <c r="F19" s="95">
        <f t="shared" si="1"/>
        <v>94.76890926170698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39971028</v>
      </c>
      <c r="E20" s="249">
        <v>40749284.329999998</v>
      </c>
      <c r="F20" s="95">
        <f t="shared" si="1"/>
        <v>101.94705107409297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4001134</v>
      </c>
      <c r="E21" s="249">
        <v>3984540.9</v>
      </c>
      <c r="F21" s="95">
        <f t="shared" si="1"/>
        <v>99.585290070265074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1865289</v>
      </c>
      <c r="E22" s="249">
        <v>1873749.38</v>
      </c>
      <c r="F22" s="95">
        <f t="shared" si="1"/>
        <v>100.45356939326828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v>2351.25</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2627430</v>
      </c>
      <c r="E24" s="249">
        <v>2520922.0299999998</v>
      </c>
      <c r="F24" s="95">
        <f t="shared" si="1"/>
        <v>95.946306086175454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41732</v>
      </c>
      <c r="E25" s="249">
        <v>46488.87</v>
      </c>
      <c r="F25" s="95">
        <f t="shared" si="1"/>
        <v>111.39861497172434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746551</v>
      </c>
      <c r="E26" s="249">
        <v>703981.61</v>
      </c>
      <c r="F26" s="95">
        <f t="shared" si="1"/>
        <v>94.297859087992634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42663774</v>
      </c>
      <c r="E28" s="249">
        <v>43636625.340000004</v>
      </c>
      <c r="F28" s="95">
        <f t="shared" si="1"/>
        <v>102.28027492363898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123250</v>
      </c>
      <c r="E29" s="106">
        <f t="shared" si="6"/>
        <v>94249.989999999991</v>
      </c>
      <c r="F29" s="95">
        <f t="shared" si="1"/>
        <v>76.470580121703847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490461</v>
      </c>
      <c r="E30" s="249">
        <v>369541.99</v>
      </c>
      <c r="F30" s="95">
        <f t="shared" si="1"/>
        <v>75.345846050960219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367211</v>
      </c>
      <c r="E34" s="249">
        <v>275292</v>
      </c>
      <c r="F34" s="95">
        <f t="shared" si="1"/>
        <v>74.968342451615015</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25685071</v>
      </c>
      <c r="E35" s="106">
        <f t="shared" si="7"/>
        <v>26808187.059999999</v>
      </c>
      <c r="F35" s="95">
        <f t="shared" si="1"/>
        <v>104.3726414460758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25654967</v>
      </c>
      <c r="E36" s="249">
        <v>26784358.949999999</v>
      </c>
      <c r="F36" s="95">
        <f t="shared" si="1"/>
        <v>104.40223505257286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5000</v>
      </c>
      <c r="E37" s="249">
        <v>5000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31380</v>
      </c>
      <c r="E38" s="249">
        <v>31380.11</v>
      </c>
      <c r="F38" s="95">
        <f t="shared" si="1"/>
        <v>100.00035054174634</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6276</v>
      </c>
      <c r="E40" s="249">
        <v>12552</v>
      </c>
      <c r="F40" s="95">
        <f t="shared" si="1"/>
        <v>200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108410</v>
      </c>
      <c r="E45" s="106">
        <f t="shared" si="9"/>
        <v>81650.37</v>
      </c>
      <c r="F45" s="95">
        <f t="shared" si="1"/>
        <v>75.316271561664053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552522</v>
      </c>
      <c r="E47" s="249">
        <v>523430.41</v>
      </c>
      <c r="F47" s="95">
        <f t="shared" si="1"/>
        <v>94.734763502629761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39828</v>
      </c>
      <c r="E48" s="249">
        <v>40347.99</v>
      </c>
      <c r="F48" s="95">
        <f t="shared" si="1"/>
        <v>101.30558903284121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483940</v>
      </c>
      <c r="E50" s="249">
        <v>482128.03</v>
      </c>
      <c r="F50" s="95">
        <f t="shared" si="1"/>
        <v>99.625579617307935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813959</v>
      </c>
      <c r="E54" s="249">
        <v>738441.85</v>
      </c>
      <c r="F54" s="95">
        <f t="shared" si="1"/>
        <v>90.722241537964436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813959</v>
      </c>
      <c r="E55" s="249">
        <v>738441.85</v>
      </c>
      <c r="F55" s="95">
        <f t="shared" si="1"/>
        <v>90.722241537964436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288675</v>
      </c>
      <c r="E56" s="106">
        <f t="shared" si="11"/>
        <v>499025</v>
      </c>
      <c r="F56" s="95">
        <f t="shared" si="1"/>
        <v>172.86741144886116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288675</v>
      </c>
      <c r="E57" s="249">
        <v>499025</v>
      </c>
      <c r="F57" s="95">
        <f t="shared" si="1"/>
        <v>172.86741144886116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39997415</v>
      </c>
      <c r="E68" s="106">
        <f t="shared" si="13"/>
        <v>26997666.700000003</v>
      </c>
      <c r="F68" s="95">
        <f t="shared" si="1"/>
        <v>67.498528842426452</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24462451</v>
      </c>
      <c r="E69" s="106">
        <f t="shared" si="14"/>
        <v>10706746.09</v>
      </c>
      <c r="F69" s="95">
        <f t="shared" si="1"/>
        <v>43.768083950377665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24449051</v>
      </c>
      <c r="E70" s="106">
        <f t="shared" si="15"/>
        <v>10706746.09</v>
      </c>
      <c r="F70" s="95">
        <f t="shared" si="1"/>
        <v>43.792072297611881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24449051</v>
      </c>
      <c r="E72" s="249">
        <v>10706746.09</v>
      </c>
      <c r="F72" s="95">
        <f t="shared" si="1"/>
        <v>43.792072297611881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13400</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1293748</v>
      </c>
      <c r="E78" s="106">
        <f>E79+SUM(E82:E84)-E85+E86</f>
        <v>1068016.49</v>
      </c>
      <c r="F78" s="95">
        <f t="shared" si="1"/>
        <v>82.552126843867583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49481</v>
      </c>
      <c r="E82" s="249">
        <v>0</v>
      </c>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64919</v>
      </c>
      <c r="E83" s="249">
        <v>63206.6</v>
      </c>
      <c r="F83" s="95">
        <f t="shared" si="1"/>
        <v>97.362251421001559</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73716</v>
      </c>
      <c r="E84" s="249">
        <v>92556.25</v>
      </c>
      <c r="F84" s="95">
        <f t="shared" si="1"/>
        <v>125.55788431276792</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1105632</v>
      </c>
      <c r="E86" s="249">
        <v>912253.64</v>
      </c>
      <c r="F86" s="95">
        <f t="shared" si="1"/>
        <v>82.509699429828373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138140</v>
      </c>
      <c r="E134" s="106">
        <f t="shared" si="23"/>
        <v>138140.15</v>
      </c>
      <c r="F134" s="95">
        <f t="shared" si="1"/>
        <v>100.00010858549298</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138140</v>
      </c>
      <c r="E135" s="106">
        <f t="shared" si="24"/>
        <v>138140.15</v>
      </c>
      <c r="F135" s="95">
        <f t="shared" si="1"/>
        <v>100.00010858549298</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v>138140</v>
      </c>
      <c r="E140" s="249">
        <v>138140.15</v>
      </c>
      <c r="F140" s="95">
        <f t="shared" si="1"/>
        <v>100.00010858549298</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399443</v>
      </c>
      <c r="E146" s="106">
        <f t="shared" si="26"/>
        <v>200156.97</v>
      </c>
      <c r="F146" s="95">
        <f t="shared" si="1"/>
        <v>50.109019309388323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414377</v>
      </c>
      <c r="E160" s="249">
        <v>238091.03</v>
      </c>
      <c r="F160" s="95">
        <f t="shared" si="1"/>
        <v>57.45758813833779</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14934</v>
      </c>
      <c r="E163" s="249">
        <v>37934.06</v>
      </c>
      <c r="F163" s="95">
        <f t="shared" si="1"/>
        <v>254.011383420383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63862</v>
      </c>
      <c r="E164" s="106">
        <f t="shared" si="28"/>
        <v>34256.74</v>
      </c>
      <c r="F164" s="95">
        <f t="shared" si="1"/>
        <v>53.641821427452939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63862</v>
      </c>
      <c r="E166" s="249">
        <v>34256.74</v>
      </c>
      <c r="F166" s="95">
        <f t="shared" si="1"/>
        <v>53.641821427452939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13639771</v>
      </c>
      <c r="E170" s="106">
        <f t="shared" si="29"/>
        <v>14850350.26</v>
      </c>
      <c r="F170" s="95">
        <f t="shared" si="1"/>
        <v>108.87536352333187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283</v>
      </c>
      <c r="E172" s="249">
        <v>0</v>
      </c>
      <c r="F172" s="95">
        <f t="shared" si="1"/>
        <v>0</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13639488</v>
      </c>
      <c r="E173" s="249">
        <v>14850350.26</v>
      </c>
      <c r="F173" s="95">
        <f t="shared" si="1"/>
        <v>108.8776225324587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211726254</v>
      </c>
      <c r="E175" s="106">
        <f t="shared" si="30"/>
        <v>198041122.79000002</v>
      </c>
      <c r="F175" s="95">
        <f t="shared" si="1"/>
        <v>93.536403279491282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17229232</v>
      </c>
      <c r="E176" s="106">
        <f t="shared" si="31"/>
        <v>17196581.319999997</v>
      </c>
      <c r="F176" s="95">
        <f t="shared" si="1"/>
        <v>99.81049253965584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16740798</v>
      </c>
      <c r="E177" s="106">
        <f t="shared" si="32"/>
        <v>17011939.789999999</v>
      </c>
      <c r="F177" s="95">
        <f t="shared" si="1"/>
        <v>101.61964674563302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13595070</v>
      </c>
      <c r="E178" s="249">
        <v>14915228.369999999</v>
      </c>
      <c r="F178" s="95">
        <f t="shared" si="1"/>
        <v>109.71056691874333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1850641</v>
      </c>
      <c r="E179" s="249">
        <v>1108948.23</v>
      </c>
      <c r="F179" s="95">
        <f t="shared" si="1"/>
        <v>59.922385270833189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296</v>
      </c>
      <c r="E180" s="106">
        <f t="shared" si="33"/>
        <v>468.76</v>
      </c>
      <c r="F180" s="95">
        <f t="shared" si="1"/>
        <v>158.36486486486484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296</v>
      </c>
      <c r="E183" s="249">
        <v>468.76</v>
      </c>
      <c r="F183" s="95">
        <f t="shared" si="1"/>
        <v>158.36486486486484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1294791</v>
      </c>
      <c r="E188" s="249">
        <v>987294.43</v>
      </c>
      <c r="F188" s="95">
        <f t="shared" si="1"/>
        <v>76.251258311186916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488434</v>
      </c>
      <c r="E189" s="249">
        <v>39669.49</v>
      </c>
      <c r="F189" s="95">
        <f t="shared" si="1"/>
        <v>8.1217708021964068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144972.04</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144972.04</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194497022</v>
      </c>
      <c r="E237" s="106">
        <f t="shared" si="41"/>
        <v>180844541.47000003</v>
      </c>
      <c r="F237" s="95">
        <f t="shared" si="1"/>
        <v>92.980622330556827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171866979</v>
      </c>
      <c r="E238" s="106">
        <f t="shared" si="42"/>
        <v>171181596.24000001</v>
      </c>
      <c r="F238" s="95">
        <f t="shared" si="1"/>
        <v>99.601213238291692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171866979</v>
      </c>
      <c r="E239" s="106">
        <f t="shared" si="43"/>
        <v>171181596.24000001</v>
      </c>
      <c r="F239" s="95">
        <f t="shared" si="1"/>
        <v>99.601213238291692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120857696</v>
      </c>
      <c r="E240" s="249">
        <v>120358952.29000001</v>
      </c>
      <c r="F240" s="95">
        <f t="shared" si="1"/>
        <v>99.587329788249491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51009283</v>
      </c>
      <c r="E241" s="249">
        <v>50822643.950000003</v>
      </c>
      <c r="F241" s="95">
        <f t="shared" si="1"/>
        <v>99.634107678008348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22286583</v>
      </c>
      <c r="E245" s="106">
        <f t="shared" si="45"/>
        <v>9516477.9600000009</v>
      </c>
      <c r="F245" s="95">
        <f t="shared" si="1"/>
        <v>42.700480194743186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26583510</v>
      </c>
      <c r="E246" s="106">
        <f t="shared" si="46"/>
        <v>12763158.850000001</v>
      </c>
      <c r="F246" s="95">
        <f t="shared" si="1"/>
        <v>48.011563747601436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26476215</v>
      </c>
      <c r="E247" s="249">
        <v>12655863.550000001</v>
      </c>
      <c r="F247" s="95">
        <f t="shared" si="1"/>
        <v>47.800879204221602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107295</v>
      </c>
      <c r="E249" s="249">
        <v>107295.3</v>
      </c>
      <c r="F249" s="95">
        <f t="shared" si="1"/>
        <v>100.0002796029638</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4296927</v>
      </c>
      <c r="E250" s="106">
        <f t="shared" si="47"/>
        <v>3246680.89</v>
      </c>
      <c r="F250" s="95">
        <f t="shared" si="1"/>
        <v>75.558204502892423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4296927</v>
      </c>
      <c r="E252" s="249">
        <v>3246680.89</v>
      </c>
      <c r="F252" s="95">
        <f t="shared" si="1"/>
        <v>75.558204502892423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279598</v>
      </c>
      <c r="E255" s="249">
        <v>112210.53</v>
      </c>
      <c r="F255" s="95">
        <f t="shared" si="1"/>
        <v>40.132808532249875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63862</v>
      </c>
      <c r="E256" s="249">
        <v>34256.74</v>
      </c>
      <c r="F256" s="95">
        <f t="shared" si="1"/>
        <v>53.641821427452939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2388037</v>
      </c>
      <c r="E259" s="106">
        <f t="shared" si="49"/>
        <v>2723083.85</v>
      </c>
      <c r="F259" s="95">
        <f t="shared" si="1"/>
        <v>114.03022021853096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2388037</v>
      </c>
      <c r="E260" s="250">
        <v>2723083.85</v>
      </c>
      <c r="F260" s="99">
        <f t="shared" si="1"/>
        <v>114.03022021853096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131911</v>
      </c>
      <c r="E264" s="249">
        <v>149712.54</v>
      </c>
      <c r="F264" s="95">
        <f t="shared" si="50"/>
        <v>113.49511412998159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282466</v>
      </c>
      <c r="E265" s="249">
        <v>88378.49</v>
      </c>
      <c r="F265" s="95">
        <f t="shared" si="50"/>
        <v>31.288186896830062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63862</v>
      </c>
      <c r="E267" s="249">
        <v>34256.74</v>
      </c>
      <c r="F267" s="95">
        <f t="shared" si="50"/>
        <v>53.641821427452939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1047391</v>
      </c>
      <c r="E268" s="249">
        <v>817512.21</v>
      </c>
      <c r="F268" s="95">
        <f t="shared" si="50"/>
        <v>78.052246964123228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57841</v>
      </c>
      <c r="E269" s="249">
        <v>94591.43</v>
      </c>
      <c r="F269" s="95">
        <f t="shared" si="50"/>
        <v>163.53698933282618</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400</v>
      </c>
      <c r="E271" s="249">
        <v>150</v>
      </c>
      <c r="F271" s="95">
        <f t="shared" si="50"/>
        <v>37.5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679285</v>
      </c>
      <c r="E287" s="249">
        <v>31061.49</v>
      </c>
      <c r="F287" s="95">
        <f t="shared" si="50"/>
        <v>4.5726742089108399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16061513</v>
      </c>
      <c r="E288" s="249">
        <v>16980878.300000001</v>
      </c>
      <c r="F288" s="95">
        <f t="shared" si="50"/>
        <v>105.72402674642171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413961</v>
      </c>
      <c r="E289" s="249">
        <v>2178.98</v>
      </c>
      <c r="F289" s="95">
        <f t="shared" si="50"/>
        <v>0.52637325738414975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74473</v>
      </c>
      <c r="E290" s="249">
        <v>37490.51</v>
      </c>
      <c r="F290" s="95">
        <f t="shared" si="50"/>
        <v>50.341076631799439</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120721</v>
      </c>
      <c r="E297" s="249">
        <v>31220.1</v>
      </c>
      <c r="F297" s="95">
        <f t="shared" si="50"/>
        <v>25.861366290869025</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1069409</v>
      </c>
      <c r="E298" s="249">
        <v>33386.58</v>
      </c>
      <c r="F298" s="95">
        <f t="shared" si="50"/>
        <v>3.1219654968304926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9061</v>
      </c>
      <c r="E299" s="249">
        <v>21853.8</v>
      </c>
      <c r="F299" s="95">
        <f t="shared" si="50"/>
        <v>241.18529963580181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5342</v>
      </c>
      <c r="E302" s="249">
        <v>805024.64</v>
      </c>
      <c r="F302" s="95" t="str">
        <f t="shared" si="50"/>
        <v>&gt;&gt;100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4" sqref="E124"/>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195989274</v>
      </c>
      <c r="E114" s="83">
        <f t="shared" si="22"/>
        <v>216036264.03</v>
      </c>
      <c r="F114" s="65">
        <f t="shared" si="1"/>
        <v>110.2286158935412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195989274</v>
      </c>
      <c r="E122" s="83">
        <f t="shared" si="25"/>
        <v>216036264.03</v>
      </c>
      <c r="F122" s="65">
        <f t="shared" si="1"/>
        <v>110.2286158935412</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195989274</v>
      </c>
      <c r="E124" s="251">
        <v>216036264.03</v>
      </c>
      <c r="F124" s="65">
        <f t="shared" si="1"/>
        <v>110.2286158935412</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195989274</v>
      </c>
      <c r="E141" s="108">
        <f t="shared" si="28"/>
        <v>216036264.03</v>
      </c>
      <c r="F141" s="84">
        <f t="shared" si="1"/>
        <v>110.2286158935412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25" sqref="E25"/>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94" sqref="D94"/>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17229232.170000002</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218214685.62</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326071.95</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214501495.17000002</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176251332.65000001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33229257.100000001</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835185.13</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843250.36</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3342469.93</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3387118.5</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218392308.51000005</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562619.28</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213993805.79000005</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174931174.27000001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33970950.020000003</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835012.62</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843250.36</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3413418.52</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3835883.44</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17051609.279999971</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33240.47</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3817.63</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v>3817.63</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27243.86</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27243.86</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12934.49</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v>14309.37</v>
      </c>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2178.98</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v>207</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v>1971.98</v>
      </c>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17018368.810000002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805024.64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16175853.66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37490.51</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1958</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3</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2023-01-30T07:45:05Z</cp:lastPrinted>
  <dcterms:created xsi:type="dcterms:W3CDTF">2022-04-01T05:14:30Z</dcterms:created>
  <dcterms:modified xsi:type="dcterms:W3CDTF">2023-01-30T09:14:11Z</dcterms:modified>
</cp:coreProperties>
</file>