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Usklađeni Fin plan 2025\"/>
    </mc:Choice>
  </mc:AlternateContent>
  <xr:revisionPtr revIDLastSave="0" documentId="13_ncr:1_{B8BFBC4E-A9AA-42FD-916B-FE7FB3DACEF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OSEBNI DIO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7" l="1"/>
  <c r="F21" i="7"/>
  <c r="C13" i="7"/>
  <c r="C12" i="7"/>
  <c r="C11" i="7"/>
  <c r="C10" i="7"/>
  <c r="C115" i="7"/>
  <c r="C114" i="7" s="1"/>
  <c r="C110" i="7"/>
  <c r="C109" i="7" s="1"/>
  <c r="C103" i="7" l="1"/>
  <c r="C97" i="7"/>
  <c r="C96" i="7" s="1"/>
  <c r="C86" i="7"/>
  <c r="C76" i="7"/>
  <c r="C69" i="7"/>
  <c r="C8" i="7" s="1"/>
  <c r="C65" i="7"/>
  <c r="C6" i="7" s="1"/>
  <c r="C56" i="7"/>
  <c r="C7" i="7" s="1"/>
  <c r="C49" i="7"/>
  <c r="C5" i="7" s="1"/>
  <c r="C42" i="7"/>
  <c r="C4" i="7" s="1"/>
  <c r="C39" i="7"/>
  <c r="C38" i="7" s="1"/>
  <c r="C34" i="7"/>
  <c r="C33" i="7" s="1"/>
  <c r="C31" i="7"/>
  <c r="C30" i="7" s="1"/>
  <c r="C21" i="7"/>
  <c r="C20" i="7" s="1"/>
  <c r="C17" i="7"/>
  <c r="C16" i="7" l="1"/>
  <c r="C3" i="7"/>
  <c r="C75" i="7"/>
  <c r="C41" i="7"/>
  <c r="C15" i="7" l="1"/>
  <c r="D39" i="7" l="1"/>
  <c r="D38" i="7" s="1"/>
  <c r="D34" i="7"/>
  <c r="D33" i="7" s="1"/>
  <c r="E65" i="7" l="1"/>
  <c r="F65" i="7"/>
  <c r="G65" i="7"/>
  <c r="D86" i="7" l="1"/>
  <c r="D76" i="7"/>
  <c r="D69" i="7"/>
  <c r="D8" i="7" s="1"/>
  <c r="D65" i="7"/>
  <c r="D56" i="7"/>
  <c r="D49" i="7"/>
  <c r="D5" i="7" s="1"/>
  <c r="D42" i="7"/>
  <c r="D4" i="7" s="1"/>
  <c r="D31" i="7"/>
  <c r="D30" i="7" s="1"/>
  <c r="D21" i="7"/>
  <c r="D20" i="7" s="1"/>
  <c r="D17" i="7"/>
  <c r="D3" i="7" l="1"/>
  <c r="D41" i="7"/>
  <c r="D7" i="7"/>
  <c r="D6" i="7"/>
  <c r="D16" i="7"/>
  <c r="D75" i="7"/>
  <c r="E42" i="7"/>
  <c r="E4" i="7" s="1"/>
  <c r="G86" i="7"/>
  <c r="F86" i="7"/>
  <c r="E86" i="7"/>
  <c r="G76" i="7"/>
  <c r="G6" i="7" s="1"/>
  <c r="F76" i="7"/>
  <c r="F6" i="7" s="1"/>
  <c r="E76" i="7"/>
  <c r="E6" i="7" s="1"/>
  <c r="G31" i="7"/>
  <c r="F31" i="7"/>
  <c r="F30" i="7" s="1"/>
  <c r="E31" i="7"/>
  <c r="E30" i="7" s="1"/>
  <c r="F20" i="7"/>
  <c r="G20" i="7"/>
  <c r="E21" i="7"/>
  <c r="E20" i="7" s="1"/>
  <c r="G17" i="7"/>
  <c r="F17" i="7"/>
  <c r="F16" i="7" s="1"/>
  <c r="E17" i="7"/>
  <c r="G69" i="7"/>
  <c r="G8" i="7" s="1"/>
  <c r="F69" i="7"/>
  <c r="F8" i="7" s="1"/>
  <c r="E69" i="7"/>
  <c r="E8" i="7" s="1"/>
  <c r="G56" i="7"/>
  <c r="F56" i="7"/>
  <c r="E56" i="7"/>
  <c r="G49" i="7"/>
  <c r="F49" i="7"/>
  <c r="E49" i="7"/>
  <c r="E5" i="7" s="1"/>
  <c r="G42" i="7"/>
  <c r="G4" i="7" s="1"/>
  <c r="F42" i="7"/>
  <c r="F4" i="7" s="1"/>
  <c r="G30" i="7" l="1"/>
  <c r="G3" i="7"/>
  <c r="D15" i="7"/>
  <c r="F7" i="7"/>
  <c r="G7" i="7"/>
  <c r="F75" i="7"/>
  <c r="E7" i="7"/>
  <c r="E75" i="7"/>
  <c r="G75" i="7"/>
  <c r="F41" i="7"/>
  <c r="F15" i="7" s="1"/>
  <c r="G41" i="7"/>
  <c r="E41" i="7"/>
  <c r="F5" i="7"/>
  <c r="G5" i="7"/>
  <c r="F3" i="7"/>
  <c r="E3" i="7"/>
  <c r="G16" i="7"/>
  <c r="E16" i="7"/>
  <c r="E15" i="7" l="1"/>
  <c r="G15" i="7"/>
</calcChain>
</file>

<file path=xl/sharedStrings.xml><?xml version="1.0" encoding="utf-8"?>
<sst xmlns="http://schemas.openxmlformats.org/spreadsheetml/2006/main" count="226" uniqueCount="71">
  <si>
    <t>A621001</t>
  </si>
  <si>
    <t>REDOVNA DJELATNOST SVEUČILIŠTA U ZAGREBU</t>
  </si>
  <si>
    <t>Opći prihodi i primici</t>
  </si>
  <si>
    <t>A621038</t>
  </si>
  <si>
    <t>Sredstva učešća za pomoći</t>
  </si>
  <si>
    <t>A621181</t>
  </si>
  <si>
    <t>PRAVOMOĆNE SUDSKE PRESUDE</t>
  </si>
  <si>
    <t>A622122</t>
  </si>
  <si>
    <t>PROGRAMSKO FINANCIRANJE JAVNIH VISOKIH UČILIŠTA</t>
  </si>
  <si>
    <t>43</t>
  </si>
  <si>
    <t>Ostali prihodi za posebne namjene</t>
  </si>
  <si>
    <t>51</t>
  </si>
  <si>
    <t>Pomoći EU</t>
  </si>
  <si>
    <t>Ostale pomoći</t>
  </si>
  <si>
    <t>Donacije</t>
  </si>
  <si>
    <t>31</t>
  </si>
  <si>
    <t>Vlastiti prihodi</t>
  </si>
  <si>
    <t>A679078</t>
  </si>
  <si>
    <t>EU PROJEKTI SVEUČILIŠTA U ZAGREBU (IZ EVIDENCIJSKIH PRIHODA)</t>
  </si>
  <si>
    <t>A679088</t>
  </si>
  <si>
    <t>Mehanizam za oporavak i otpornost</t>
  </si>
  <si>
    <t>K679106</t>
  </si>
  <si>
    <t>Europski socijalni fond (ESF)</t>
  </si>
  <si>
    <t>Europski fond za regionalni razvoj (ERDF)</t>
  </si>
  <si>
    <t>Fond solidarnosti Europske unije – potres</t>
  </si>
  <si>
    <t>32</t>
  </si>
  <si>
    <t>34</t>
  </si>
  <si>
    <t>37</t>
  </si>
  <si>
    <t>41</t>
  </si>
  <si>
    <t>42</t>
  </si>
  <si>
    <t>38</t>
  </si>
  <si>
    <t>45</t>
  </si>
  <si>
    <t>36</t>
  </si>
  <si>
    <t>35</t>
  </si>
  <si>
    <t>11</t>
  </si>
  <si>
    <t>Materijalni rashodi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</si>
  <si>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</si>
  <si>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</si>
  <si>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</si>
  <si>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</si>
  <si>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Rashodi za dodatna ulaganja na nefinancijskoj imovini</t>
  </si>
  <si>
    <t>Pomoći dane u inozemstvo i unutar općeg proračuna</t>
  </si>
  <si>
    <t>Ostali rashodi</t>
  </si>
  <si>
    <t>Subvencije</t>
  </si>
  <si>
    <t>12</t>
  </si>
  <si>
    <t>52</t>
  </si>
  <si>
    <t>Rashodi za nabavu neproizvedene dugotrajne imovine</t>
  </si>
  <si>
    <t>3705</t>
  </si>
  <si>
    <t>VISOKO OBRAZOVANJE</t>
  </si>
  <si>
    <t>61</t>
  </si>
  <si>
    <t>PROJEKCIJA 
ZA 2026.</t>
  </si>
  <si>
    <t>PROGRAM VJEŽBAONICA VISOKIH UČILIŠTA</t>
  </si>
  <si>
    <t>REDOVNA DJELATNOST SVEUČILIŠTAU ZAGREB (IZ EVIDENCIJSKIH PRIHODA)</t>
  </si>
  <si>
    <t>Sredstva učešća u pomoći</t>
  </si>
  <si>
    <t>SVEUČILIŠTE U ZAGREBU FILOZOFSKI FAKULTET</t>
  </si>
  <si>
    <t>IZVRŠENJE
2023.</t>
  </si>
  <si>
    <t>TEKUĆI PLAN
2024.</t>
  </si>
  <si>
    <t>PLAN 
ZA 2025.</t>
  </si>
  <si>
    <t>PROJEKCIJA 
ZA 2027.</t>
  </si>
  <si>
    <t>A621183</t>
  </si>
  <si>
    <t>STIPENDIJE I ŠKOLARINE ZA DOKTORSKI STUDIJ</t>
  </si>
  <si>
    <t>OP UČINKOVITI LJUDSKI POTENCIJALI 2014.-2020., PRIORITET 3</t>
  </si>
  <si>
    <t>561</t>
  </si>
  <si>
    <t>'K679116</t>
  </si>
  <si>
    <t>OBNOVA INFRASTRUKTURE I OPREME U PODRUČJU OBRAZOVANJA OŠTEĆENE POTRESOM</t>
  </si>
  <si>
    <t>5761</t>
  </si>
  <si>
    <t>Fond solidarnosti Europske unije – potres ožujak 2020.</t>
  </si>
  <si>
    <t>OBNOVA INFRASTRUKTURE U PODRUČJU OBRAZOVANJA OŠTEĆENE POTRESOM FSEU.2022.MZO</t>
  </si>
  <si>
    <t>5762</t>
  </si>
  <si>
    <t>Fond solidarnosti Europske unije – potres prosinac 2020.</t>
  </si>
  <si>
    <t>'K679125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</si>
</sst>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b/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</fills>
  <borders count="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</borders>
  <cellStyleXfs count="51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4" applyProtection="0">
      <alignment vertical="center"/>
    </xf>
    <xf numFmtId="4" fontId="12" fillId="21" borderId="4" applyNumberFormat="0" applyProtection="0">
      <alignment horizontal="left" vertical="center" indent="1"/>
    </xf>
    <xf numFmtId="4" fontId="12" fillId="22" borderId="4" applyNumberFormat="0" applyProtection="0">
      <alignment horizontal="right" vertical="center"/>
    </xf>
    <xf numFmtId="4" fontId="12" fillId="5" borderId="4" applyNumberFormat="0" applyProtection="0">
      <alignment horizontal="left" vertical="center" indent="1"/>
    </xf>
    <xf numFmtId="4" fontId="12" fillId="23" borderId="4" applyNumberFormat="0" applyProtection="0">
      <alignment vertical="center"/>
    </xf>
    <xf numFmtId="0" fontId="12" fillId="24" borderId="4" applyNumberFormat="0" applyProtection="0">
      <alignment horizontal="left" vertical="center" indent="1"/>
    </xf>
    <xf numFmtId="0" fontId="12" fillId="25" borderId="4" applyNumberFormat="0" applyProtection="0">
      <alignment horizontal="left" vertical="center" indent="1"/>
    </xf>
    <xf numFmtId="0" fontId="12" fillId="2" borderId="4" applyNumberFormat="0" applyProtection="0">
      <alignment horizontal="left" vertical="center" wrapText="1" indent="1"/>
    </xf>
    <xf numFmtId="0" fontId="12" fillId="26" borderId="4" applyNumberFormat="0" applyProtection="0">
      <alignment horizontal="left" vertical="center" indent="1"/>
    </xf>
    <xf numFmtId="4" fontId="12" fillId="0" borderId="4" applyNumberFormat="0" applyProtection="0">
      <alignment horizontal="right" vertical="center"/>
    </xf>
  </cellStyleXfs>
  <cellXfs count="28">
    <xf numFmtId="0" fontId="0" fillId="0" borderId="0" xfId="0"/>
    <xf numFmtId="0" fontId="12" fillId="0" borderId="4" xfId="49" quotePrefix="1" applyFill="1">
      <alignment horizontal="left" vertical="center" indent="1"/>
    </xf>
    <xf numFmtId="0" fontId="12" fillId="0" borderId="4" xfId="49" quotePrefix="1" applyFill="1" applyAlignment="1">
      <alignment horizontal="left" vertical="center" indent="7"/>
    </xf>
    <xf numFmtId="3" fontId="12" fillId="0" borderId="4" xfId="50" applyNumberFormat="1" applyFill="1">
      <alignment horizontal="right" vertical="center"/>
    </xf>
    <xf numFmtId="0" fontId="13" fillId="0" borderId="3" xfId="0" quotePrefix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12" fillId="0" borderId="4" xfId="49" quotePrefix="1" applyFill="1" applyAlignment="1">
      <alignment horizontal="left" vertical="center" indent="9"/>
    </xf>
    <xf numFmtId="0" fontId="2" fillId="0" borderId="6" xfId="6" quotePrefix="1" applyFill="1" applyBorder="1" applyAlignment="1">
      <alignment horizontal="left" vertical="center" indent="4"/>
    </xf>
    <xf numFmtId="0" fontId="2" fillId="0" borderId="6" xfId="6" quotePrefix="1" applyFill="1" applyBorder="1" applyAlignment="1">
      <alignment horizontal="left" vertical="center" indent="1"/>
    </xf>
    <xf numFmtId="3" fontId="12" fillId="0" borderId="7" xfId="50" applyNumberFormat="1" applyFill="1" applyBorder="1">
      <alignment horizontal="right" vertical="center"/>
    </xf>
    <xf numFmtId="0" fontId="12" fillId="0" borderId="4" xfId="49" quotePrefix="1" applyFill="1" applyBorder="1" applyAlignment="1">
      <alignment horizontal="left" vertical="center" indent="7"/>
    </xf>
    <xf numFmtId="0" fontId="12" fillId="0" borderId="4" xfId="49" quotePrefix="1" applyFill="1" applyBorder="1">
      <alignment horizontal="left" vertical="center" indent="1"/>
    </xf>
    <xf numFmtId="3" fontId="12" fillId="0" borderId="4" xfId="50" applyNumberFormat="1" applyFill="1" applyBorder="1">
      <alignment horizontal="right" vertical="center"/>
    </xf>
    <xf numFmtId="0" fontId="12" fillId="0" borderId="5" xfId="49" quotePrefix="1" applyFill="1" applyBorder="1" applyAlignment="1">
      <alignment horizontal="left" vertical="center" indent="7"/>
    </xf>
    <xf numFmtId="0" fontId="12" fillId="0" borderId="5" xfId="49" quotePrefix="1" applyFill="1" applyBorder="1">
      <alignment horizontal="left" vertical="center" indent="1"/>
    </xf>
    <xf numFmtId="3" fontId="12" fillId="0" borderId="5" xfId="50" applyNumberFormat="1" applyFill="1" applyBorder="1">
      <alignment horizontal="right" vertical="center"/>
    </xf>
    <xf numFmtId="3" fontId="12" fillId="0" borderId="8" xfId="50" applyNumberFormat="1" applyFill="1" applyBorder="1">
      <alignment horizontal="right" vertical="center"/>
    </xf>
    <xf numFmtId="3" fontId="0" fillId="0" borderId="0" xfId="0" applyNumberFormat="1" applyFill="1"/>
    <xf numFmtId="0" fontId="15" fillId="0" borderId="4" xfId="49" quotePrefix="1" applyFont="1" applyFill="1" applyAlignment="1">
      <alignment horizontal="left" vertical="center" indent="5"/>
    </xf>
    <xf numFmtId="0" fontId="15" fillId="0" borderId="4" xfId="49" quotePrefix="1" applyFont="1" applyFill="1">
      <alignment horizontal="left" vertical="center" indent="1"/>
    </xf>
    <xf numFmtId="3" fontId="15" fillId="0" borderId="4" xfId="50" applyNumberFormat="1" applyFont="1" applyFill="1">
      <alignment horizontal="right" vertical="center"/>
    </xf>
    <xf numFmtId="0" fontId="14" fillId="0" borderId="0" xfId="0" applyFont="1" applyFill="1"/>
    <xf numFmtId="0" fontId="16" fillId="0" borderId="4" xfId="49" quotePrefix="1" applyFont="1" applyFill="1" applyAlignment="1">
      <alignment horizontal="left" vertical="center" indent="7"/>
    </xf>
    <xf numFmtId="0" fontId="16" fillId="0" borderId="4" xfId="49" quotePrefix="1" applyFont="1" applyFill="1">
      <alignment horizontal="left" vertical="center" indent="1"/>
    </xf>
    <xf numFmtId="3" fontId="16" fillId="0" borderId="4" xfId="50" applyNumberFormat="1" applyFont="1" applyFill="1">
      <alignment horizontal="right" vertical="center"/>
    </xf>
    <xf numFmtId="0" fontId="17" fillId="0" borderId="0" xfId="0" applyFont="1" applyFill="1"/>
    <xf numFmtId="0" fontId="15" fillId="0" borderId="4" xfId="49" quotePrefix="1" applyFont="1" applyFill="1" applyAlignment="1">
      <alignment horizontal="left" vertical="center" wrapText="1" indent="1"/>
    </xf>
  </cellXfs>
  <cellStyles count="51">
    <cellStyle name="Normal" xfId="0" builtinId="0"/>
    <cellStyle name="Normal 2" xfId="3" xr:uid="{00000000-0005-0000-0000-000001000000}"/>
    <cellStyle name="SAPBEXaggData" xfId="5" xr:uid="{00000000-0005-0000-0000-000002000000}"/>
    <cellStyle name="SAPBEXaggData 2" xfId="45" xr:uid="{00000000-0005-0000-0000-000003000000}"/>
    <cellStyle name="SAPBEXaggDataEmph" xfId="9" xr:uid="{00000000-0005-0000-0000-000004000000}"/>
    <cellStyle name="SAPBEXaggItem" xfId="10" xr:uid="{00000000-0005-0000-0000-000005000000}"/>
    <cellStyle name="SAPBEXaggItem 2" xfId="44" xr:uid="{00000000-0005-0000-0000-000006000000}"/>
    <cellStyle name="SAPBEXaggItemX" xfId="11" xr:uid="{00000000-0005-0000-0000-000007000000}"/>
    <cellStyle name="SAPBEXchaText" xfId="1" xr:uid="{00000000-0005-0000-0000-000008000000}"/>
    <cellStyle name="SAPBEXchaText 2" xfId="41" xr:uid="{00000000-0005-0000-0000-000009000000}"/>
    <cellStyle name="SAPBEXexcBad7" xfId="12" xr:uid="{00000000-0005-0000-0000-00000A000000}"/>
    <cellStyle name="SAPBEXexcBad8" xfId="13" xr:uid="{00000000-0005-0000-0000-00000B000000}"/>
    <cellStyle name="SAPBEXexcBad9" xfId="14" xr:uid="{00000000-0005-0000-0000-00000C000000}"/>
    <cellStyle name="SAPBEXexcCritical4" xfId="15" xr:uid="{00000000-0005-0000-0000-00000D000000}"/>
    <cellStyle name="SAPBEXexcCritical5" xfId="16" xr:uid="{00000000-0005-0000-0000-00000E000000}"/>
    <cellStyle name="SAPBEXexcCritical6" xfId="17" xr:uid="{00000000-0005-0000-0000-00000F000000}"/>
    <cellStyle name="SAPBEXexcGood1" xfId="18" xr:uid="{00000000-0005-0000-0000-000010000000}"/>
    <cellStyle name="SAPBEXexcGood2" xfId="19" xr:uid="{00000000-0005-0000-0000-000011000000}"/>
    <cellStyle name="SAPBEXexcGood3" xfId="20" xr:uid="{00000000-0005-0000-0000-000012000000}"/>
    <cellStyle name="SAPBEXfilterDrill" xfId="21" xr:uid="{00000000-0005-0000-0000-000013000000}"/>
    <cellStyle name="SAPBEXfilterItem" xfId="22" xr:uid="{00000000-0005-0000-0000-000014000000}"/>
    <cellStyle name="SAPBEXfilterText" xfId="23" xr:uid="{00000000-0005-0000-0000-000015000000}"/>
    <cellStyle name="SAPBEXformats" xfId="24" xr:uid="{00000000-0005-0000-0000-000016000000}"/>
    <cellStyle name="SAPBEXformats 2" xfId="43" xr:uid="{00000000-0005-0000-0000-000017000000}"/>
    <cellStyle name="SAPBEXheaderItem" xfId="25" xr:uid="{00000000-0005-0000-0000-000018000000}"/>
    <cellStyle name="SAPBEXheaderText" xfId="26" xr:uid="{00000000-0005-0000-0000-000019000000}"/>
    <cellStyle name="SAPBEXHLevel0" xfId="27" xr:uid="{00000000-0005-0000-0000-00001A000000}"/>
    <cellStyle name="SAPBEXHLevel0 2" xfId="46" xr:uid="{00000000-0005-0000-0000-00001B000000}"/>
    <cellStyle name="SAPBEXHLevel0X" xfId="28" xr:uid="{00000000-0005-0000-0000-00001C000000}"/>
    <cellStyle name="SAPBEXHLevel1" xfId="4" xr:uid="{00000000-0005-0000-0000-00001D000000}"/>
    <cellStyle name="SAPBEXHLevel1 2" xfId="47" xr:uid="{00000000-0005-0000-0000-00001E000000}"/>
    <cellStyle name="SAPBEXHLevel1X" xfId="29" xr:uid="{00000000-0005-0000-0000-00001F000000}"/>
    <cellStyle name="SAPBEXHLevel2" xfId="6" xr:uid="{00000000-0005-0000-0000-000020000000}"/>
    <cellStyle name="SAPBEXHLevel2 2" xfId="48" xr:uid="{00000000-0005-0000-0000-000021000000}"/>
    <cellStyle name="SAPBEXHLevel2X" xfId="30" xr:uid="{00000000-0005-0000-0000-000022000000}"/>
    <cellStyle name="SAPBEXHLevel3" xfId="7" xr:uid="{00000000-0005-0000-0000-000023000000}"/>
    <cellStyle name="SAPBEXHLevel3 2" xfId="49" xr:uid="{00000000-0005-0000-0000-000024000000}"/>
    <cellStyle name="SAPBEXHLevel3X" xfId="31" xr:uid="{00000000-0005-0000-0000-000025000000}"/>
    <cellStyle name="SAPBEXinputData" xfId="32" xr:uid="{00000000-0005-0000-0000-000026000000}"/>
    <cellStyle name="SAPBEXresData" xfId="33" xr:uid="{00000000-0005-0000-0000-000027000000}"/>
    <cellStyle name="SAPBEXresDataEmph" xfId="34" xr:uid="{00000000-0005-0000-0000-000028000000}"/>
    <cellStyle name="SAPBEXresItem" xfId="35" xr:uid="{00000000-0005-0000-0000-000029000000}"/>
    <cellStyle name="SAPBEXresItemX" xfId="36" xr:uid="{00000000-0005-0000-0000-00002A000000}"/>
    <cellStyle name="SAPBEXstdData" xfId="8" xr:uid="{00000000-0005-0000-0000-00002B000000}"/>
    <cellStyle name="SAPBEXstdData 2" xfId="50" xr:uid="{00000000-0005-0000-0000-00002C000000}"/>
    <cellStyle name="SAPBEXstdDataEmph" xfId="37" xr:uid="{00000000-0005-0000-0000-00002D000000}"/>
    <cellStyle name="SAPBEXstdItem" xfId="2" xr:uid="{00000000-0005-0000-0000-00002E000000}"/>
    <cellStyle name="SAPBEXstdItem 2" xfId="42" xr:uid="{00000000-0005-0000-0000-00002F000000}"/>
    <cellStyle name="SAPBEXstdItemX" xfId="38" xr:uid="{00000000-0005-0000-0000-000030000000}"/>
    <cellStyle name="SAPBEXtitle" xfId="39" xr:uid="{00000000-0005-0000-0000-000031000000}"/>
    <cellStyle name="SAPBEXundefined" xfId="4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18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7" sqref="E7"/>
    </sheetView>
  </sheetViews>
  <sheetFormatPr defaultColWidth="9.109375" defaultRowHeight="14.4" x14ac:dyDescent="0.3"/>
  <cols>
    <col min="1" max="1" width="17.33203125" style="6" customWidth="1"/>
    <col min="2" max="2" width="56.44140625" style="6" customWidth="1"/>
    <col min="3" max="7" width="13.33203125" style="6" customWidth="1"/>
    <col min="8" max="16384" width="9.109375" style="6"/>
  </cols>
  <sheetData>
    <row r="2" spans="1:7" ht="26.4" x14ac:dyDescent="0.3">
      <c r="A2" s="4">
        <v>1958</v>
      </c>
      <c r="B2" s="4" t="s">
        <v>54</v>
      </c>
      <c r="C2" s="4" t="s">
        <v>55</v>
      </c>
      <c r="D2" s="4" t="s">
        <v>56</v>
      </c>
      <c r="E2" s="5" t="s">
        <v>57</v>
      </c>
      <c r="F2" s="5" t="s">
        <v>50</v>
      </c>
      <c r="G2" s="5" t="s">
        <v>58</v>
      </c>
    </row>
    <row r="3" spans="1:7" x14ac:dyDescent="0.3">
      <c r="A3" s="2">
        <v>11</v>
      </c>
      <c r="B3" s="1" t="s">
        <v>2</v>
      </c>
      <c r="C3" s="3">
        <f>C17+C21+C31+C34+C38</f>
        <v>24886920.789999999</v>
      </c>
      <c r="D3" s="3">
        <f>D17+D21+D31+D34+D38</f>
        <v>30315355</v>
      </c>
      <c r="E3" s="3">
        <f>E17+E21+E31+E34</f>
        <v>31783887</v>
      </c>
      <c r="F3" s="3">
        <f t="shared" ref="F3:G3" si="0">F17+F21+F31+F34</f>
        <v>32014492</v>
      </c>
      <c r="G3" s="3">
        <f>G17+G21+G31+G34</f>
        <v>32162616</v>
      </c>
    </row>
    <row r="4" spans="1:7" x14ac:dyDescent="0.3">
      <c r="A4" s="2">
        <v>31</v>
      </c>
      <c r="B4" s="1" t="s">
        <v>16</v>
      </c>
      <c r="C4" s="3">
        <f>C42</f>
        <v>822702.84000000008</v>
      </c>
      <c r="D4" s="3">
        <f>D42</f>
        <v>958194</v>
      </c>
      <c r="E4" s="3">
        <f>E42</f>
        <v>946250</v>
      </c>
      <c r="F4" s="3">
        <f t="shared" ref="F4:G4" si="1">F42</f>
        <v>946250</v>
      </c>
      <c r="G4" s="3">
        <f t="shared" si="1"/>
        <v>946250</v>
      </c>
    </row>
    <row r="5" spans="1:7" x14ac:dyDescent="0.3">
      <c r="A5" s="2">
        <v>43</v>
      </c>
      <c r="B5" s="1" t="s">
        <v>10</v>
      </c>
      <c r="C5" s="3">
        <f>C49</f>
        <v>1113532.5600000003</v>
      </c>
      <c r="D5" s="3">
        <f>D49</f>
        <v>1112398</v>
      </c>
      <c r="E5" s="3">
        <f>E49</f>
        <v>1170404</v>
      </c>
      <c r="F5" s="3">
        <f t="shared" ref="F5:G5" si="2">F49</f>
        <v>1170404</v>
      </c>
      <c r="G5" s="3">
        <f t="shared" si="2"/>
        <v>1170404</v>
      </c>
    </row>
    <row r="6" spans="1:7" x14ac:dyDescent="0.3">
      <c r="A6" s="2">
        <v>51</v>
      </c>
      <c r="B6" s="1" t="s">
        <v>12</v>
      </c>
      <c r="C6" s="3">
        <f>C65+C76</f>
        <v>1127106.9299999997</v>
      </c>
      <c r="D6" s="3">
        <f>D65+D76</f>
        <v>436802.69</v>
      </c>
      <c r="E6" s="3">
        <f>E65+E76</f>
        <v>778949</v>
      </c>
      <c r="F6" s="3">
        <f t="shared" ref="F6:G6" si="3">F65+F76</f>
        <v>344913</v>
      </c>
      <c r="G6" s="3">
        <f t="shared" si="3"/>
        <v>106725</v>
      </c>
    </row>
    <row r="7" spans="1:7" x14ac:dyDescent="0.3">
      <c r="A7" s="2">
        <v>52</v>
      </c>
      <c r="B7" s="1" t="s">
        <v>13</v>
      </c>
      <c r="C7" s="3">
        <f>C56+C86</f>
        <v>1638109.7000000002</v>
      </c>
      <c r="D7" s="3">
        <f>D56+D86</f>
        <v>1400634</v>
      </c>
      <c r="E7" s="3">
        <f>E56+E86</f>
        <v>971944</v>
      </c>
      <c r="F7" s="3">
        <f t="shared" ref="F7:G7" si="4">F56+F86</f>
        <v>360907</v>
      </c>
      <c r="G7" s="3">
        <f t="shared" si="4"/>
        <v>197712</v>
      </c>
    </row>
    <row r="8" spans="1:7" x14ac:dyDescent="0.3">
      <c r="A8" s="2">
        <v>61</v>
      </c>
      <c r="B8" s="1" t="s">
        <v>14</v>
      </c>
      <c r="C8" s="3">
        <f>C69</f>
        <v>43367.05</v>
      </c>
      <c r="D8" s="3">
        <f>D69</f>
        <v>40304</v>
      </c>
      <c r="E8" s="3">
        <f>E69</f>
        <v>4000</v>
      </c>
      <c r="F8" s="3">
        <f t="shared" ref="F8:G8" si="5">F69</f>
        <v>2000</v>
      </c>
      <c r="G8" s="3">
        <f t="shared" si="5"/>
        <v>2000</v>
      </c>
    </row>
    <row r="9" spans="1:7" x14ac:dyDescent="0.3">
      <c r="A9" s="2">
        <v>581</v>
      </c>
      <c r="B9" s="1" t="s">
        <v>20</v>
      </c>
      <c r="C9" s="3">
        <v>0</v>
      </c>
      <c r="D9" s="3">
        <v>0</v>
      </c>
      <c r="E9" s="3">
        <v>0</v>
      </c>
      <c r="F9" s="3">
        <v>0</v>
      </c>
      <c r="G9" s="3">
        <v>0</v>
      </c>
    </row>
    <row r="10" spans="1:7" x14ac:dyDescent="0.3">
      <c r="A10" s="11">
        <v>5761</v>
      </c>
      <c r="B10" s="12" t="s">
        <v>24</v>
      </c>
      <c r="C10" s="13">
        <f>C110</f>
        <v>600280.39</v>
      </c>
      <c r="D10" s="13">
        <v>0</v>
      </c>
      <c r="E10" s="13">
        <v>0</v>
      </c>
      <c r="F10" s="13">
        <v>0</v>
      </c>
      <c r="G10" s="13">
        <v>0</v>
      </c>
    </row>
    <row r="11" spans="1:7" x14ac:dyDescent="0.3">
      <c r="A11" s="11">
        <v>5762</v>
      </c>
      <c r="B11" s="12" t="s">
        <v>24</v>
      </c>
      <c r="C11" s="17">
        <f>C115</f>
        <v>2353564.36</v>
      </c>
      <c r="D11" s="17"/>
      <c r="E11" s="17"/>
      <c r="F11" s="17"/>
      <c r="G11" s="17"/>
    </row>
    <row r="12" spans="1:7" x14ac:dyDescent="0.3">
      <c r="A12" s="2">
        <v>12</v>
      </c>
      <c r="B12" s="1" t="s">
        <v>53</v>
      </c>
      <c r="C12" s="17">
        <f>C97</f>
        <v>14374.470000000001</v>
      </c>
      <c r="D12" s="17">
        <v>0</v>
      </c>
      <c r="E12" s="17">
        <v>0</v>
      </c>
      <c r="F12" s="17">
        <v>0</v>
      </c>
      <c r="G12" s="17">
        <v>0</v>
      </c>
    </row>
    <row r="13" spans="1:7" x14ac:dyDescent="0.3">
      <c r="A13" s="14">
        <v>561</v>
      </c>
      <c r="B13" s="15" t="s">
        <v>22</v>
      </c>
      <c r="C13" s="17">
        <f>C103</f>
        <v>89530.26</v>
      </c>
      <c r="D13" s="17">
        <v>0</v>
      </c>
      <c r="E13" s="17">
        <v>0</v>
      </c>
      <c r="F13" s="17">
        <v>0</v>
      </c>
      <c r="G13" s="17">
        <v>0</v>
      </c>
    </row>
    <row r="14" spans="1:7" x14ac:dyDescent="0.3">
      <c r="A14" s="14">
        <v>563</v>
      </c>
      <c r="B14" s="15" t="s">
        <v>23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3">
      <c r="A15" s="8" t="s">
        <v>47</v>
      </c>
      <c r="B15" s="9" t="s">
        <v>48</v>
      </c>
      <c r="C15" s="10">
        <f>C16+C20+C30+C41+C75+C33+C38+C96+C109+C114</f>
        <v>32689489.349999998</v>
      </c>
      <c r="D15" s="10">
        <f>D16+D20+D30+D41+D75+D33+D38+D96+D109</f>
        <v>34263687.689999998</v>
      </c>
      <c r="E15" s="10">
        <f>E16+E20+E30+E41+E75+E96+E109</f>
        <v>35655434</v>
      </c>
      <c r="F15" s="10">
        <f>F16+F20+F30+F41+F75+F96+F109</f>
        <v>34838966</v>
      </c>
      <c r="G15" s="10">
        <f>G16+G20+G30+G41+G75+G96+G109</f>
        <v>34585707</v>
      </c>
    </row>
    <row r="16" spans="1:7" s="22" customFormat="1" x14ac:dyDescent="0.3">
      <c r="A16" s="19" t="s">
        <v>0</v>
      </c>
      <c r="B16" s="20" t="s">
        <v>1</v>
      </c>
      <c r="C16" s="21">
        <f>C17</f>
        <v>23072581.68</v>
      </c>
      <c r="D16" s="21">
        <f>D17</f>
        <v>28477021</v>
      </c>
      <c r="E16" s="21">
        <f>E17</f>
        <v>29982783</v>
      </c>
      <c r="F16" s="21">
        <f>F17</f>
        <v>30129896</v>
      </c>
      <c r="G16" s="21">
        <f>G17</f>
        <v>30277744</v>
      </c>
    </row>
    <row r="17" spans="1:7" s="22" customFormat="1" x14ac:dyDescent="0.3">
      <c r="A17" s="23" t="s">
        <v>34</v>
      </c>
      <c r="B17" s="24" t="s">
        <v>2</v>
      </c>
      <c r="C17" s="25">
        <f>C18+C19</f>
        <v>23072581.68</v>
      </c>
      <c r="D17" s="25">
        <f>D18+D19</f>
        <v>28477021</v>
      </c>
      <c r="E17" s="25">
        <f>E18+E19</f>
        <v>29982783</v>
      </c>
      <c r="F17" s="25">
        <f>F18+F19</f>
        <v>30129896</v>
      </c>
      <c r="G17" s="25">
        <f>G18+G19</f>
        <v>30277744</v>
      </c>
    </row>
    <row r="18" spans="1:7" x14ac:dyDescent="0.3">
      <c r="A18" s="7" t="s">
        <v>15</v>
      </c>
      <c r="B18" s="1" t="s">
        <v>36</v>
      </c>
      <c r="C18" s="3">
        <v>22687632.210000001</v>
      </c>
      <c r="D18" s="3">
        <v>28016502</v>
      </c>
      <c r="E18" s="3">
        <v>29546943</v>
      </c>
      <c r="F18" s="3">
        <v>29694056</v>
      </c>
      <c r="G18" s="3">
        <v>29841904</v>
      </c>
    </row>
    <row r="19" spans="1:7" x14ac:dyDescent="0.3">
      <c r="A19" s="7" t="s">
        <v>25</v>
      </c>
      <c r="B19" s="1" t="s">
        <v>35</v>
      </c>
      <c r="C19" s="3">
        <v>384949.47</v>
      </c>
      <c r="D19" s="3">
        <v>460519</v>
      </c>
      <c r="E19" s="3">
        <v>435840</v>
      </c>
      <c r="F19" s="3">
        <v>435840</v>
      </c>
      <c r="G19" s="3">
        <v>435840</v>
      </c>
    </row>
    <row r="20" spans="1:7" s="22" customFormat="1" x14ac:dyDescent="0.3">
      <c r="A20" s="19" t="s">
        <v>7</v>
      </c>
      <c r="B20" s="20" t="s">
        <v>8</v>
      </c>
      <c r="C20" s="21">
        <f>C21</f>
        <v>1528253.24</v>
      </c>
      <c r="D20" s="21">
        <f>D21</f>
        <v>1723461</v>
      </c>
      <c r="E20" s="21">
        <f>E21</f>
        <v>1675020</v>
      </c>
      <c r="F20" s="21">
        <f>F21</f>
        <v>1728512</v>
      </c>
      <c r="G20" s="21">
        <f>G21</f>
        <v>1728788</v>
      </c>
    </row>
    <row r="21" spans="1:7" s="22" customFormat="1" x14ac:dyDescent="0.3">
      <c r="A21" s="23" t="s">
        <v>34</v>
      </c>
      <c r="B21" s="24" t="s">
        <v>2</v>
      </c>
      <c r="C21" s="25">
        <f>C22+C23+C24+C25+C26+C27+C28+C29</f>
        <v>1528253.24</v>
      </c>
      <c r="D21" s="25">
        <f>D22+D23+D24+D25+D26+D27+D28+D29</f>
        <v>1723461</v>
      </c>
      <c r="E21" s="25">
        <f>E22+E23+E24+E25+E26+E27+E28+E29</f>
        <v>1675020</v>
      </c>
      <c r="F21" s="25">
        <f>F23+F25+F28</f>
        <v>1728512</v>
      </c>
      <c r="G21" s="25">
        <f>G23+G25+G28</f>
        <v>1728788</v>
      </c>
    </row>
    <row r="22" spans="1:7" x14ac:dyDescent="0.3">
      <c r="A22" s="7" t="s">
        <v>15</v>
      </c>
      <c r="B22" s="1" t="s">
        <v>36</v>
      </c>
      <c r="C22" s="3"/>
      <c r="D22" s="3">
        <v>0</v>
      </c>
      <c r="E22" s="3">
        <v>0</v>
      </c>
      <c r="F22" s="3">
        <v>0</v>
      </c>
      <c r="G22" s="3">
        <v>0</v>
      </c>
    </row>
    <row r="23" spans="1:7" x14ac:dyDescent="0.3">
      <c r="A23" s="7" t="s">
        <v>25</v>
      </c>
      <c r="B23" s="1" t="s">
        <v>35</v>
      </c>
      <c r="C23" s="3">
        <v>1342935.6</v>
      </c>
      <c r="D23" s="3">
        <v>1516268</v>
      </c>
      <c r="E23" s="3">
        <v>1488401</v>
      </c>
      <c r="F23" s="3">
        <v>1541893</v>
      </c>
      <c r="G23" s="3">
        <v>1542169</v>
      </c>
    </row>
    <row r="24" spans="1:7" x14ac:dyDescent="0.3">
      <c r="A24" s="7" t="s">
        <v>26</v>
      </c>
      <c r="B24" s="1" t="s">
        <v>37</v>
      </c>
      <c r="C24" s="3">
        <v>8425.69</v>
      </c>
      <c r="D24" s="3">
        <v>0</v>
      </c>
      <c r="E24" s="3">
        <v>0</v>
      </c>
      <c r="F24" s="3">
        <v>0</v>
      </c>
      <c r="G24" s="3">
        <v>0</v>
      </c>
    </row>
    <row r="25" spans="1:7" x14ac:dyDescent="0.3">
      <c r="A25" s="7" t="s">
        <v>27</v>
      </c>
      <c r="B25" s="1" t="s">
        <v>38</v>
      </c>
      <c r="C25" s="3">
        <v>1654.69</v>
      </c>
      <c r="D25" s="3">
        <v>1750</v>
      </c>
      <c r="E25" s="3">
        <v>3300</v>
      </c>
      <c r="F25" s="3">
        <v>3300</v>
      </c>
      <c r="G25" s="3">
        <v>3300</v>
      </c>
    </row>
    <row r="26" spans="1:7" x14ac:dyDescent="0.3">
      <c r="A26" s="7" t="s">
        <v>30</v>
      </c>
      <c r="B26" s="1" t="s">
        <v>42</v>
      </c>
      <c r="C26" s="3"/>
      <c r="D26" s="3">
        <v>0</v>
      </c>
      <c r="E26" s="3">
        <v>0</v>
      </c>
      <c r="F26" s="3">
        <v>0</v>
      </c>
      <c r="G26" s="3">
        <v>0</v>
      </c>
    </row>
    <row r="27" spans="1:7" x14ac:dyDescent="0.3">
      <c r="A27" s="7" t="s">
        <v>28</v>
      </c>
      <c r="B27" s="1" t="s">
        <v>46</v>
      </c>
      <c r="C27" s="3">
        <v>1706.25</v>
      </c>
      <c r="D27" s="3">
        <v>0</v>
      </c>
      <c r="E27" s="3">
        <v>0</v>
      </c>
      <c r="F27" s="3">
        <v>0</v>
      </c>
      <c r="G27" s="3">
        <v>0</v>
      </c>
    </row>
    <row r="28" spans="1:7" x14ac:dyDescent="0.3">
      <c r="A28" s="7" t="s">
        <v>29</v>
      </c>
      <c r="B28" s="1" t="s">
        <v>39</v>
      </c>
      <c r="C28" s="3">
        <v>173531.01</v>
      </c>
      <c r="D28" s="3">
        <v>205443</v>
      </c>
      <c r="E28" s="3">
        <v>183319</v>
      </c>
      <c r="F28" s="3">
        <v>183319</v>
      </c>
      <c r="G28" s="3">
        <v>183319</v>
      </c>
    </row>
    <row r="29" spans="1:7" x14ac:dyDescent="0.3">
      <c r="A29" s="7" t="s">
        <v>31</v>
      </c>
      <c r="B29" s="1" t="s">
        <v>40</v>
      </c>
      <c r="C29" s="3"/>
      <c r="D29" s="3">
        <v>0</v>
      </c>
      <c r="E29" s="3">
        <v>0</v>
      </c>
      <c r="F29" s="3">
        <v>0</v>
      </c>
      <c r="G29" s="3">
        <v>0</v>
      </c>
    </row>
    <row r="30" spans="1:7" s="22" customFormat="1" x14ac:dyDescent="0.3">
      <c r="A30" s="19" t="s">
        <v>3</v>
      </c>
      <c r="B30" s="20" t="s">
        <v>51</v>
      </c>
      <c r="C30" s="21">
        <f t="shared" ref="C30:E31" si="6">C31</f>
        <v>92234.2</v>
      </c>
      <c r="D30" s="21">
        <f t="shared" si="6"/>
        <v>90735</v>
      </c>
      <c r="E30" s="21">
        <f t="shared" si="6"/>
        <v>126084</v>
      </c>
      <c r="F30" s="21">
        <f t="shared" ref="F30:G30" si="7">F31</f>
        <v>156084</v>
      </c>
      <c r="G30" s="21">
        <f t="shared" si="7"/>
        <v>156084</v>
      </c>
    </row>
    <row r="31" spans="1:7" s="22" customFormat="1" x14ac:dyDescent="0.3">
      <c r="A31" s="23" t="s">
        <v>34</v>
      </c>
      <c r="B31" s="24" t="s">
        <v>2</v>
      </c>
      <c r="C31" s="25">
        <f t="shared" si="6"/>
        <v>92234.2</v>
      </c>
      <c r="D31" s="25">
        <f t="shared" si="6"/>
        <v>90735</v>
      </c>
      <c r="E31" s="25">
        <f t="shared" si="6"/>
        <v>126084</v>
      </c>
      <c r="F31" s="25">
        <f t="shared" ref="F31:G31" si="8">F32</f>
        <v>156084</v>
      </c>
      <c r="G31" s="25">
        <f t="shared" si="8"/>
        <v>156084</v>
      </c>
    </row>
    <row r="32" spans="1:7" x14ac:dyDescent="0.3">
      <c r="A32" s="7" t="s">
        <v>25</v>
      </c>
      <c r="B32" s="1" t="s">
        <v>35</v>
      </c>
      <c r="C32" s="3">
        <v>92234.2</v>
      </c>
      <c r="D32" s="3">
        <v>90735</v>
      </c>
      <c r="E32" s="3">
        <v>126084</v>
      </c>
      <c r="F32" s="3">
        <v>156084</v>
      </c>
      <c r="G32" s="3">
        <v>156084</v>
      </c>
    </row>
    <row r="33" spans="1:8" x14ac:dyDescent="0.3">
      <c r="A33" s="19" t="s">
        <v>5</v>
      </c>
      <c r="B33" s="20" t="s">
        <v>6</v>
      </c>
      <c r="C33" s="21">
        <f>C34</f>
        <v>193851.67</v>
      </c>
      <c r="D33" s="21">
        <f>D34</f>
        <v>21813</v>
      </c>
      <c r="E33" s="21">
        <v>0</v>
      </c>
      <c r="F33" s="21">
        <v>0</v>
      </c>
      <c r="G33" s="21">
        <v>0</v>
      </c>
    </row>
    <row r="34" spans="1:8" s="22" customFormat="1" x14ac:dyDescent="0.3">
      <c r="A34" s="23" t="s">
        <v>34</v>
      </c>
      <c r="B34" s="24" t="s">
        <v>2</v>
      </c>
      <c r="C34" s="25">
        <f>C35+C36+C37</f>
        <v>193851.67</v>
      </c>
      <c r="D34" s="25">
        <f>D35+D36+D37</f>
        <v>21813</v>
      </c>
      <c r="E34" s="25">
        <v>0</v>
      </c>
      <c r="F34" s="25">
        <v>0</v>
      </c>
      <c r="G34" s="25">
        <v>0</v>
      </c>
    </row>
    <row r="35" spans="1:8" x14ac:dyDescent="0.3">
      <c r="A35" s="7" t="s">
        <v>15</v>
      </c>
      <c r="B35" s="1" t="s">
        <v>36</v>
      </c>
      <c r="C35" s="3">
        <v>117135.67</v>
      </c>
      <c r="D35" s="3">
        <v>13522</v>
      </c>
      <c r="E35" s="3">
        <v>0</v>
      </c>
      <c r="F35" s="3">
        <v>0</v>
      </c>
      <c r="G35" s="3">
        <v>0</v>
      </c>
    </row>
    <row r="36" spans="1:8" x14ac:dyDescent="0.3">
      <c r="A36" s="7" t="s">
        <v>25</v>
      </c>
      <c r="B36" s="1" t="s">
        <v>35</v>
      </c>
      <c r="C36" s="3">
        <v>37139.72</v>
      </c>
      <c r="D36" s="3">
        <v>6163</v>
      </c>
      <c r="E36" s="3">
        <v>0</v>
      </c>
      <c r="F36" s="3">
        <v>0</v>
      </c>
      <c r="G36" s="3">
        <v>0</v>
      </c>
    </row>
    <row r="37" spans="1:8" x14ac:dyDescent="0.3">
      <c r="A37" s="7" t="s">
        <v>26</v>
      </c>
      <c r="B37" s="1" t="s">
        <v>37</v>
      </c>
      <c r="C37" s="3">
        <v>39576.28</v>
      </c>
      <c r="D37" s="3">
        <v>2128</v>
      </c>
      <c r="E37" s="3">
        <v>0</v>
      </c>
      <c r="F37" s="3">
        <v>0</v>
      </c>
      <c r="G37" s="3">
        <v>0</v>
      </c>
    </row>
    <row r="38" spans="1:8" x14ac:dyDescent="0.3">
      <c r="A38" s="19" t="s">
        <v>59</v>
      </c>
      <c r="B38" s="20" t="s">
        <v>60</v>
      </c>
      <c r="C38" s="21">
        <f>C39</f>
        <v>0</v>
      </c>
      <c r="D38" s="21">
        <f>D39</f>
        <v>2325</v>
      </c>
      <c r="E38" s="21">
        <v>0</v>
      </c>
      <c r="F38" s="21">
        <v>0</v>
      </c>
      <c r="G38" s="21">
        <v>0</v>
      </c>
    </row>
    <row r="39" spans="1:8" s="22" customFormat="1" x14ac:dyDescent="0.3">
      <c r="A39" s="23" t="s">
        <v>34</v>
      </c>
      <c r="B39" s="24" t="s">
        <v>2</v>
      </c>
      <c r="C39" s="25">
        <f>C40</f>
        <v>0</v>
      </c>
      <c r="D39" s="25">
        <f>D40</f>
        <v>2325</v>
      </c>
      <c r="E39" s="25">
        <v>0</v>
      </c>
      <c r="F39" s="25">
        <v>0</v>
      </c>
      <c r="G39" s="25">
        <v>0</v>
      </c>
    </row>
    <row r="40" spans="1:8" x14ac:dyDescent="0.3">
      <c r="A40" s="7" t="s">
        <v>27</v>
      </c>
      <c r="B40" s="1" t="s">
        <v>38</v>
      </c>
      <c r="C40" s="3"/>
      <c r="D40" s="3">
        <v>2325</v>
      </c>
      <c r="E40" s="3">
        <v>0</v>
      </c>
      <c r="F40" s="3">
        <v>0</v>
      </c>
      <c r="G40" s="3">
        <v>0</v>
      </c>
    </row>
    <row r="41" spans="1:8" s="22" customFormat="1" x14ac:dyDescent="0.3">
      <c r="A41" s="19" t="s">
        <v>19</v>
      </c>
      <c r="B41" s="20" t="s">
        <v>52</v>
      </c>
      <c r="C41" s="21">
        <f>C42+C49+C56+C65+C69</f>
        <v>3482450.5400000005</v>
      </c>
      <c r="D41" s="21">
        <f>D42+D49+D56+D65+D69</f>
        <v>3378770</v>
      </c>
      <c r="E41" s="21">
        <f>E42+E49+E56+E65+E69</f>
        <v>2871118</v>
      </c>
      <c r="F41" s="21">
        <f>F42+F49+F56+F65+F69</f>
        <v>2381970</v>
      </c>
      <c r="G41" s="21">
        <f>G42+G49+G56+G65+G69</f>
        <v>2262944</v>
      </c>
    </row>
    <row r="42" spans="1:8" s="22" customFormat="1" x14ac:dyDescent="0.3">
      <c r="A42" s="23" t="s">
        <v>15</v>
      </c>
      <c r="B42" s="24" t="s">
        <v>16</v>
      </c>
      <c r="C42" s="25">
        <f>C43+C44+C45+C46+C48+C47</f>
        <v>822702.84000000008</v>
      </c>
      <c r="D42" s="25">
        <f>D43+D44+D45+D46+D48</f>
        <v>958194</v>
      </c>
      <c r="E42" s="25">
        <f>E43+E44+E45+E46+E48</f>
        <v>946250</v>
      </c>
      <c r="F42" s="25">
        <f>F43+F44+F45+F46+F48</f>
        <v>946250</v>
      </c>
      <c r="G42" s="25">
        <f>G43+G44+G45+G46+G48</f>
        <v>946250</v>
      </c>
    </row>
    <row r="43" spans="1:8" x14ac:dyDescent="0.3">
      <c r="A43" s="7" t="s">
        <v>15</v>
      </c>
      <c r="B43" s="1" t="s">
        <v>36</v>
      </c>
      <c r="C43" s="3">
        <v>552704.18000000005</v>
      </c>
      <c r="D43" s="3">
        <v>403070</v>
      </c>
      <c r="E43" s="3">
        <v>567970</v>
      </c>
      <c r="F43" s="3">
        <v>567970</v>
      </c>
      <c r="G43" s="3">
        <v>567970</v>
      </c>
      <c r="H43" s="18"/>
    </row>
    <row r="44" spans="1:8" x14ac:dyDescent="0.3">
      <c r="A44" s="7" t="s">
        <v>25</v>
      </c>
      <c r="B44" s="1" t="s">
        <v>35</v>
      </c>
      <c r="C44" s="3">
        <v>244623.43</v>
      </c>
      <c r="D44" s="3">
        <v>547824</v>
      </c>
      <c r="E44" s="3">
        <v>372680</v>
      </c>
      <c r="F44" s="3">
        <v>372680</v>
      </c>
      <c r="G44" s="3">
        <v>372680</v>
      </c>
    </row>
    <row r="45" spans="1:8" x14ac:dyDescent="0.3">
      <c r="A45" s="7" t="s">
        <v>26</v>
      </c>
      <c r="B45" s="1" t="s">
        <v>37</v>
      </c>
      <c r="C45" s="3">
        <v>3114.24</v>
      </c>
      <c r="D45" s="3">
        <v>0</v>
      </c>
      <c r="E45" s="3">
        <v>0</v>
      </c>
      <c r="F45" s="3">
        <v>0</v>
      </c>
      <c r="G45" s="3">
        <v>0</v>
      </c>
    </row>
    <row r="46" spans="1:8" x14ac:dyDescent="0.3">
      <c r="A46" s="7" t="s">
        <v>27</v>
      </c>
      <c r="B46" s="1" t="s">
        <v>38</v>
      </c>
      <c r="C46" s="3">
        <v>2751.61</v>
      </c>
      <c r="D46" s="3">
        <v>0</v>
      </c>
      <c r="E46" s="3">
        <v>0</v>
      </c>
      <c r="F46" s="3">
        <v>0</v>
      </c>
      <c r="G46" s="3">
        <v>0</v>
      </c>
    </row>
    <row r="47" spans="1:8" x14ac:dyDescent="0.3">
      <c r="A47" s="7" t="s">
        <v>30</v>
      </c>
      <c r="B47" s="1" t="s">
        <v>42</v>
      </c>
      <c r="C47" s="3">
        <v>10459.950000000001</v>
      </c>
      <c r="D47" s="3"/>
      <c r="E47" s="3"/>
      <c r="F47" s="3"/>
      <c r="G47" s="3"/>
    </row>
    <row r="48" spans="1:8" x14ac:dyDescent="0.3">
      <c r="A48" s="7" t="s">
        <v>29</v>
      </c>
      <c r="B48" s="1" t="s">
        <v>39</v>
      </c>
      <c r="C48" s="3">
        <v>9049.43</v>
      </c>
      <c r="D48" s="3">
        <v>7300</v>
      </c>
      <c r="E48" s="3">
        <v>5600</v>
      </c>
      <c r="F48" s="3">
        <v>5600</v>
      </c>
      <c r="G48" s="3">
        <v>5600</v>
      </c>
    </row>
    <row r="49" spans="1:7" s="22" customFormat="1" x14ac:dyDescent="0.3">
      <c r="A49" s="23" t="s">
        <v>9</v>
      </c>
      <c r="B49" s="24" t="s">
        <v>10</v>
      </c>
      <c r="C49" s="25">
        <f>C50+C51+C52+C53+C55+C54</f>
        <v>1113532.5600000003</v>
      </c>
      <c r="D49" s="25">
        <f>D50+D51+D52+D53+D55</f>
        <v>1112398</v>
      </c>
      <c r="E49" s="25">
        <f>E50+E51+E52+E53+E55</f>
        <v>1170404</v>
      </c>
      <c r="F49" s="25">
        <f>F50+F51+F52+F53+F55</f>
        <v>1170404</v>
      </c>
      <c r="G49" s="25">
        <f>G50+G51+G52+G53+G55</f>
        <v>1170404</v>
      </c>
    </row>
    <row r="50" spans="1:7" x14ac:dyDescent="0.3">
      <c r="A50" s="7" t="s">
        <v>15</v>
      </c>
      <c r="B50" s="1" t="s">
        <v>36</v>
      </c>
      <c r="C50" s="3">
        <v>610299.80000000005</v>
      </c>
      <c r="D50" s="3">
        <v>544179</v>
      </c>
      <c r="E50" s="3">
        <v>599895</v>
      </c>
      <c r="F50" s="3">
        <v>599895</v>
      </c>
      <c r="G50" s="3">
        <v>599895</v>
      </c>
    </row>
    <row r="51" spans="1:7" x14ac:dyDescent="0.3">
      <c r="A51" s="7" t="s">
        <v>25</v>
      </c>
      <c r="B51" s="1" t="s">
        <v>35</v>
      </c>
      <c r="C51" s="3">
        <v>482750.77</v>
      </c>
      <c r="D51" s="3">
        <v>504930</v>
      </c>
      <c r="E51" s="3">
        <v>531239</v>
      </c>
      <c r="F51" s="3">
        <v>531239</v>
      </c>
      <c r="G51" s="3">
        <v>531239</v>
      </c>
    </row>
    <row r="52" spans="1:7" x14ac:dyDescent="0.3">
      <c r="A52" s="7" t="s">
        <v>26</v>
      </c>
      <c r="B52" s="1" t="s">
        <v>37</v>
      </c>
      <c r="C52" s="3">
        <v>5602.86</v>
      </c>
      <c r="D52" s="3">
        <v>0</v>
      </c>
      <c r="E52" s="3">
        <v>0</v>
      </c>
      <c r="F52" s="3">
        <v>0</v>
      </c>
      <c r="G52" s="3">
        <v>0</v>
      </c>
    </row>
    <row r="53" spans="1:7" x14ac:dyDescent="0.3">
      <c r="A53" s="7" t="s">
        <v>27</v>
      </c>
      <c r="B53" s="1" t="s">
        <v>38</v>
      </c>
      <c r="C53" s="3">
        <v>2477.0100000000002</v>
      </c>
      <c r="D53" s="3">
        <v>2900</v>
      </c>
      <c r="E53" s="3">
        <v>3300</v>
      </c>
      <c r="F53" s="3">
        <v>3300</v>
      </c>
      <c r="G53" s="3">
        <v>3300</v>
      </c>
    </row>
    <row r="54" spans="1:7" x14ac:dyDescent="0.3">
      <c r="A54" s="7" t="s">
        <v>28</v>
      </c>
      <c r="B54" s="1" t="s">
        <v>46</v>
      </c>
      <c r="C54" s="3">
        <v>656.25</v>
      </c>
      <c r="D54" s="3"/>
      <c r="E54" s="3"/>
      <c r="F54" s="3"/>
      <c r="G54" s="3"/>
    </row>
    <row r="55" spans="1:7" x14ac:dyDescent="0.3">
      <c r="A55" s="7" t="s">
        <v>29</v>
      </c>
      <c r="B55" s="1" t="s">
        <v>39</v>
      </c>
      <c r="C55" s="3">
        <v>11745.87</v>
      </c>
      <c r="D55" s="3">
        <v>60389</v>
      </c>
      <c r="E55" s="3">
        <v>35970</v>
      </c>
      <c r="F55" s="3">
        <v>35970</v>
      </c>
      <c r="G55" s="3">
        <v>35970</v>
      </c>
    </row>
    <row r="56" spans="1:7" s="22" customFormat="1" x14ac:dyDescent="0.3">
      <c r="A56" s="23" t="s">
        <v>45</v>
      </c>
      <c r="B56" s="24" t="s">
        <v>13</v>
      </c>
      <c r="C56" s="25">
        <f>C57+C58+C59+C60+C61+C62+C63+C64</f>
        <v>1498662.0700000003</v>
      </c>
      <c r="D56" s="25">
        <f>D57+D58+D59+D60+D61+D62+D63+D64</f>
        <v>1232634</v>
      </c>
      <c r="E56" s="25">
        <f>E57+E58+E59+E60+E61+E62+E63+E64</f>
        <v>724999</v>
      </c>
      <c r="F56" s="25">
        <f>F57+F58+F59+F60+F61+F62+F63+F64</f>
        <v>247656</v>
      </c>
      <c r="G56" s="25">
        <f>G57+G58+G59+G60+G61+G62+G63+G64</f>
        <v>137590</v>
      </c>
    </row>
    <row r="57" spans="1:7" x14ac:dyDescent="0.3">
      <c r="A57" s="7" t="s">
        <v>15</v>
      </c>
      <c r="B57" s="1" t="s">
        <v>36</v>
      </c>
      <c r="C57" s="3">
        <v>571824.06000000006</v>
      </c>
      <c r="D57" s="3">
        <v>430331</v>
      </c>
      <c r="E57" s="3">
        <v>342606</v>
      </c>
      <c r="F57" s="3">
        <v>47500</v>
      </c>
      <c r="G57" s="3">
        <v>0</v>
      </c>
    </row>
    <row r="58" spans="1:7" x14ac:dyDescent="0.3">
      <c r="A58" s="7" t="s">
        <v>25</v>
      </c>
      <c r="B58" s="1" t="s">
        <v>35</v>
      </c>
      <c r="C58" s="3">
        <v>756045.48</v>
      </c>
      <c r="D58" s="3">
        <v>505939</v>
      </c>
      <c r="E58" s="3">
        <v>363466</v>
      </c>
      <c r="F58" s="3">
        <v>182730</v>
      </c>
      <c r="G58" s="3">
        <v>120163</v>
      </c>
    </row>
    <row r="59" spans="1:7" x14ac:dyDescent="0.3">
      <c r="A59" s="7" t="s">
        <v>26</v>
      </c>
      <c r="B59" s="1" t="s">
        <v>37</v>
      </c>
      <c r="C59" s="3">
        <v>61561.04</v>
      </c>
      <c r="D59" s="3">
        <v>0</v>
      </c>
      <c r="E59" s="3"/>
      <c r="F59" s="3"/>
      <c r="G59" s="3"/>
    </row>
    <row r="60" spans="1:7" x14ac:dyDescent="0.3">
      <c r="A60" s="7" t="s">
        <v>32</v>
      </c>
      <c r="B60" s="1" t="s">
        <v>41</v>
      </c>
      <c r="C60" s="3"/>
      <c r="D60" s="3">
        <v>0</v>
      </c>
      <c r="E60" s="3"/>
      <c r="F60" s="3"/>
      <c r="G60" s="3"/>
    </row>
    <row r="61" spans="1:7" x14ac:dyDescent="0.3">
      <c r="A61" s="7" t="s">
        <v>27</v>
      </c>
      <c r="B61" s="1" t="s">
        <v>38</v>
      </c>
      <c r="C61" s="3">
        <v>82727.839999999997</v>
      </c>
      <c r="D61" s="3">
        <v>270745</v>
      </c>
      <c r="E61" s="3"/>
      <c r="F61" s="3"/>
      <c r="G61" s="3"/>
    </row>
    <row r="62" spans="1:7" x14ac:dyDescent="0.3">
      <c r="A62" s="7" t="s">
        <v>30</v>
      </c>
      <c r="B62" s="1" t="s">
        <v>42</v>
      </c>
      <c r="C62" s="3"/>
      <c r="D62" s="3">
        <v>0</v>
      </c>
      <c r="E62" s="3"/>
      <c r="F62" s="3"/>
      <c r="G62" s="3"/>
    </row>
    <row r="63" spans="1:7" x14ac:dyDescent="0.3">
      <c r="A63" s="7" t="s">
        <v>28</v>
      </c>
      <c r="B63" s="1" t="s">
        <v>46</v>
      </c>
      <c r="C63" s="3">
        <v>7335.03</v>
      </c>
      <c r="D63" s="3">
        <v>0</v>
      </c>
      <c r="E63" s="3"/>
      <c r="F63" s="3"/>
      <c r="G63" s="3"/>
    </row>
    <row r="64" spans="1:7" x14ac:dyDescent="0.3">
      <c r="A64" s="7" t="s">
        <v>29</v>
      </c>
      <c r="B64" s="1" t="s">
        <v>39</v>
      </c>
      <c r="C64" s="3">
        <v>19168.62</v>
      </c>
      <c r="D64" s="3">
        <v>25619</v>
      </c>
      <c r="E64" s="3">
        <v>18927</v>
      </c>
      <c r="F64" s="3">
        <v>17426</v>
      </c>
      <c r="G64" s="3">
        <v>17427</v>
      </c>
    </row>
    <row r="65" spans="1:7" s="22" customFormat="1" x14ac:dyDescent="0.3">
      <c r="A65" s="23" t="s">
        <v>11</v>
      </c>
      <c r="B65" s="24" t="s">
        <v>12</v>
      </c>
      <c r="C65" s="25">
        <f>C66+C67+C68</f>
        <v>4186.0199999999995</v>
      </c>
      <c r="D65" s="25">
        <f>D66+D67</f>
        <v>35240</v>
      </c>
      <c r="E65" s="25">
        <f>E66+E67</f>
        <v>25465</v>
      </c>
      <c r="F65" s="25">
        <f>F66+F67</f>
        <v>15660</v>
      </c>
      <c r="G65" s="25">
        <f>G66+G67</f>
        <v>6700</v>
      </c>
    </row>
    <row r="66" spans="1:7" x14ac:dyDescent="0.3">
      <c r="A66" s="7" t="s">
        <v>15</v>
      </c>
      <c r="B66" s="1" t="s">
        <v>36</v>
      </c>
      <c r="C66" s="3"/>
      <c r="D66" s="3">
        <v>28760</v>
      </c>
      <c r="E66" s="3">
        <v>11495</v>
      </c>
      <c r="F66" s="3">
        <v>15660</v>
      </c>
      <c r="G66" s="3">
        <v>6700</v>
      </c>
    </row>
    <row r="67" spans="1:7" x14ac:dyDescent="0.3">
      <c r="A67" s="7" t="s">
        <v>25</v>
      </c>
      <c r="B67" s="1" t="s">
        <v>35</v>
      </c>
      <c r="C67" s="3">
        <v>4184.8999999999996</v>
      </c>
      <c r="D67" s="3">
        <v>6480</v>
      </c>
      <c r="E67" s="3">
        <v>13970</v>
      </c>
      <c r="F67" s="3"/>
      <c r="G67" s="3"/>
    </row>
    <row r="68" spans="1:7" x14ac:dyDescent="0.3">
      <c r="A68" s="7" t="s">
        <v>26</v>
      </c>
      <c r="B68" s="1" t="s">
        <v>37</v>
      </c>
      <c r="C68" s="3">
        <v>1.1200000000000001</v>
      </c>
      <c r="D68" s="3"/>
      <c r="E68" s="3"/>
      <c r="F68" s="3"/>
      <c r="G68" s="3"/>
    </row>
    <row r="69" spans="1:7" s="22" customFormat="1" x14ac:dyDescent="0.3">
      <c r="A69" s="23" t="s">
        <v>49</v>
      </c>
      <c r="B69" s="24" t="s">
        <v>14</v>
      </c>
      <c r="C69" s="25">
        <f>C70+C71+C72+C73+C74</f>
        <v>43367.05</v>
      </c>
      <c r="D69" s="25">
        <f>D70+D71+D72+D73+D74</f>
        <v>40304</v>
      </c>
      <c r="E69" s="25">
        <f>E70+E71+E72+E73+E74</f>
        <v>4000</v>
      </c>
      <c r="F69" s="25">
        <f>F70+F71+F72+F73+F74</f>
        <v>2000</v>
      </c>
      <c r="G69" s="25">
        <f>G70+G71+G72+G73+G74</f>
        <v>2000</v>
      </c>
    </row>
    <row r="70" spans="1:7" x14ac:dyDescent="0.3">
      <c r="A70" s="7" t="s">
        <v>15</v>
      </c>
      <c r="B70" s="1" t="s">
        <v>36</v>
      </c>
      <c r="C70" s="3">
        <v>14373.68</v>
      </c>
      <c r="D70" s="3">
        <v>35329</v>
      </c>
      <c r="E70" s="3"/>
      <c r="F70" s="3"/>
      <c r="G70" s="3"/>
    </row>
    <row r="71" spans="1:7" x14ac:dyDescent="0.3">
      <c r="A71" s="7" t="s">
        <v>25</v>
      </c>
      <c r="B71" s="1" t="s">
        <v>35</v>
      </c>
      <c r="C71" s="3">
        <v>23277.7</v>
      </c>
      <c r="D71" s="3">
        <v>2700</v>
      </c>
      <c r="E71" s="3">
        <v>4000</v>
      </c>
      <c r="F71" s="3">
        <v>2000</v>
      </c>
      <c r="G71" s="3">
        <v>2000</v>
      </c>
    </row>
    <row r="72" spans="1:7" x14ac:dyDescent="0.3">
      <c r="A72" s="7" t="s">
        <v>26</v>
      </c>
      <c r="B72" s="1" t="s">
        <v>37</v>
      </c>
      <c r="C72" s="3">
        <v>7.01</v>
      </c>
      <c r="D72" s="3">
        <v>0</v>
      </c>
      <c r="E72" s="3"/>
      <c r="F72" s="3"/>
      <c r="G72" s="3"/>
    </row>
    <row r="73" spans="1:7" x14ac:dyDescent="0.3">
      <c r="A73" s="7" t="s">
        <v>28</v>
      </c>
      <c r="B73" s="1" t="s">
        <v>46</v>
      </c>
      <c r="C73" s="3"/>
      <c r="D73" s="3">
        <v>0</v>
      </c>
      <c r="E73" s="3"/>
      <c r="F73" s="3"/>
      <c r="G73" s="3"/>
    </row>
    <row r="74" spans="1:7" x14ac:dyDescent="0.3">
      <c r="A74" s="7" t="s">
        <v>29</v>
      </c>
      <c r="B74" s="1" t="s">
        <v>39</v>
      </c>
      <c r="C74" s="3">
        <v>5708.66</v>
      </c>
      <c r="D74" s="3">
        <v>2275</v>
      </c>
      <c r="E74" s="3"/>
      <c r="F74" s="3"/>
      <c r="G74" s="3"/>
    </row>
    <row r="75" spans="1:7" s="22" customFormat="1" x14ac:dyDescent="0.3">
      <c r="A75" s="19" t="s">
        <v>17</v>
      </c>
      <c r="B75" s="20" t="s">
        <v>18</v>
      </c>
      <c r="C75" s="21">
        <f>C76+C86</f>
        <v>1262368.5399999996</v>
      </c>
      <c r="D75" s="21">
        <f>D76+D86</f>
        <v>569562.68999999994</v>
      </c>
      <c r="E75" s="21">
        <f>E76+E86</f>
        <v>1000429</v>
      </c>
      <c r="F75" s="21">
        <f t="shared" ref="F75:G75" si="9">F76+F86</f>
        <v>442504</v>
      </c>
      <c r="G75" s="21">
        <f t="shared" si="9"/>
        <v>160147</v>
      </c>
    </row>
    <row r="76" spans="1:7" s="26" customFormat="1" x14ac:dyDescent="0.3">
      <c r="A76" s="23" t="s">
        <v>11</v>
      </c>
      <c r="B76" s="24" t="s">
        <v>12</v>
      </c>
      <c r="C76" s="25">
        <f>C77+C78+C79+C80+C81+C82+C83+C84+C85</f>
        <v>1122920.9099999997</v>
      </c>
      <c r="D76" s="25">
        <f>D77+D78+D79+D80+D81+D82+D83+D84+D85</f>
        <v>401562.69</v>
      </c>
      <c r="E76" s="25">
        <f>E77+E78+E79+E80+E81+E82+E83+E84+E85</f>
        <v>753484</v>
      </c>
      <c r="F76" s="25">
        <f>F77+F78+F79+F80+F81+F82+F83+F84+F85</f>
        <v>329253</v>
      </c>
      <c r="G76" s="25">
        <f>G77+G78+G79+G80+G81+G82+G83+G84+G85</f>
        <v>100025</v>
      </c>
    </row>
    <row r="77" spans="1:7" x14ac:dyDescent="0.3">
      <c r="A77" s="7" t="s">
        <v>15</v>
      </c>
      <c r="B77" s="1" t="s">
        <v>36</v>
      </c>
      <c r="C77" s="3">
        <v>266545.45</v>
      </c>
      <c r="D77" s="3">
        <v>264518</v>
      </c>
      <c r="E77" s="3">
        <v>325246</v>
      </c>
      <c r="F77" s="3">
        <v>210330</v>
      </c>
      <c r="G77" s="3">
        <v>71425</v>
      </c>
    </row>
    <row r="78" spans="1:7" x14ac:dyDescent="0.3">
      <c r="A78" s="7" t="s">
        <v>25</v>
      </c>
      <c r="B78" s="1" t="s">
        <v>35</v>
      </c>
      <c r="C78" s="3">
        <v>111239.3</v>
      </c>
      <c r="D78" s="3">
        <v>125921</v>
      </c>
      <c r="E78" s="3">
        <v>152938</v>
      </c>
      <c r="F78" s="3">
        <v>118923</v>
      </c>
      <c r="G78" s="3">
        <v>26100</v>
      </c>
    </row>
    <row r="79" spans="1:7" x14ac:dyDescent="0.3">
      <c r="A79" s="7" t="s">
        <v>26</v>
      </c>
      <c r="B79" s="1" t="s">
        <v>37</v>
      </c>
      <c r="C79" s="3">
        <v>73.239999999999995</v>
      </c>
      <c r="D79" s="3">
        <v>0.32</v>
      </c>
      <c r="E79" s="3">
        <v>0</v>
      </c>
      <c r="F79" s="3">
        <v>0</v>
      </c>
      <c r="G79" s="3">
        <v>0</v>
      </c>
    </row>
    <row r="80" spans="1:7" x14ac:dyDescent="0.3">
      <c r="A80" s="7" t="s">
        <v>33</v>
      </c>
      <c r="B80" s="1" t="s">
        <v>43</v>
      </c>
      <c r="C80" s="3"/>
      <c r="D80" s="3">
        <v>0</v>
      </c>
      <c r="E80" s="3">
        <v>0</v>
      </c>
      <c r="F80" s="3">
        <v>0</v>
      </c>
      <c r="G80" s="3">
        <v>0</v>
      </c>
    </row>
    <row r="81" spans="1:7" x14ac:dyDescent="0.3">
      <c r="A81" s="7" t="s">
        <v>32</v>
      </c>
      <c r="B81" s="1" t="s">
        <v>41</v>
      </c>
      <c r="C81" s="3">
        <v>15635.23</v>
      </c>
      <c r="D81" s="3">
        <v>453.37</v>
      </c>
      <c r="E81" s="3">
        <v>9534</v>
      </c>
      <c r="F81" s="3">
        <v>0</v>
      </c>
      <c r="G81" s="3">
        <v>2500</v>
      </c>
    </row>
    <row r="82" spans="1:7" x14ac:dyDescent="0.3">
      <c r="A82" s="7" t="s">
        <v>27</v>
      </c>
      <c r="B82" s="1" t="s">
        <v>38</v>
      </c>
      <c r="C82" s="3">
        <v>4324.2299999999996</v>
      </c>
      <c r="D82" s="3">
        <v>7870</v>
      </c>
      <c r="E82" s="3">
        <v>0</v>
      </c>
      <c r="F82" s="3">
        <v>0</v>
      </c>
      <c r="G82" s="3">
        <v>0</v>
      </c>
    </row>
    <row r="83" spans="1:7" x14ac:dyDescent="0.3">
      <c r="A83" s="7" t="s">
        <v>30</v>
      </c>
      <c r="B83" s="1" t="s">
        <v>42</v>
      </c>
      <c r="C83" s="3">
        <v>714018.83</v>
      </c>
      <c r="D83" s="3">
        <v>0</v>
      </c>
      <c r="E83" s="3">
        <v>253566</v>
      </c>
      <c r="F83" s="3">
        <v>0</v>
      </c>
      <c r="G83" s="3">
        <v>0</v>
      </c>
    </row>
    <row r="84" spans="1:7" x14ac:dyDescent="0.3">
      <c r="A84" s="7" t="s">
        <v>28</v>
      </c>
      <c r="B84" s="1" t="s">
        <v>46</v>
      </c>
      <c r="C84" s="3"/>
      <c r="D84" s="3">
        <v>0</v>
      </c>
      <c r="E84" s="3">
        <v>0</v>
      </c>
      <c r="F84" s="3">
        <v>0</v>
      </c>
      <c r="G84" s="3">
        <v>0</v>
      </c>
    </row>
    <row r="85" spans="1:7" x14ac:dyDescent="0.3">
      <c r="A85" s="7" t="s">
        <v>29</v>
      </c>
      <c r="B85" s="1" t="s">
        <v>39</v>
      </c>
      <c r="C85" s="3">
        <v>11084.63</v>
      </c>
      <c r="D85" s="3">
        <v>2800</v>
      </c>
      <c r="E85" s="3">
        <v>12200</v>
      </c>
      <c r="F85" s="3">
        <v>0</v>
      </c>
      <c r="G85" s="3">
        <v>0</v>
      </c>
    </row>
    <row r="86" spans="1:7" s="26" customFormat="1" x14ac:dyDescent="0.3">
      <c r="A86" s="23" t="s">
        <v>45</v>
      </c>
      <c r="B86" s="24" t="s">
        <v>13</v>
      </c>
      <c r="C86" s="25">
        <f>C87+C88+C89+C90+C91+C92+C93+C94+C95</f>
        <v>139447.63</v>
      </c>
      <c r="D86" s="25">
        <f>D87+D88+D89+D90+D91+D92+D93+D94+D95</f>
        <v>168000</v>
      </c>
      <c r="E86" s="25">
        <f>E87+E88+E89+E90+E91+E92+E93+E94+E95</f>
        <v>246945</v>
      </c>
      <c r="F86" s="25">
        <f t="shared" ref="F86:G86" si="10">F87+F88+F89+F90+F91+F92+F93+F94+F95</f>
        <v>113251</v>
      </c>
      <c r="G86" s="25">
        <f t="shared" si="10"/>
        <v>60122</v>
      </c>
    </row>
    <row r="87" spans="1:7" x14ac:dyDescent="0.3">
      <c r="A87" s="7" t="s">
        <v>15</v>
      </c>
      <c r="B87" s="1" t="s">
        <v>36</v>
      </c>
      <c r="C87" s="3">
        <v>90520.97</v>
      </c>
      <c r="D87" s="3">
        <v>32800</v>
      </c>
      <c r="E87" s="3">
        <v>119326</v>
      </c>
      <c r="F87" s="3">
        <v>45610</v>
      </c>
      <c r="G87" s="3">
        <v>32711</v>
      </c>
    </row>
    <row r="88" spans="1:7" x14ac:dyDescent="0.3">
      <c r="A88" s="7" t="s">
        <v>25</v>
      </c>
      <c r="B88" s="1" t="s">
        <v>35</v>
      </c>
      <c r="C88" s="3">
        <v>9298.8700000000008</v>
      </c>
      <c r="D88" s="3">
        <v>41576</v>
      </c>
      <c r="E88" s="3">
        <v>48689</v>
      </c>
      <c r="F88" s="3">
        <v>26141</v>
      </c>
      <c r="G88" s="3">
        <v>0</v>
      </c>
    </row>
    <row r="89" spans="1:7" x14ac:dyDescent="0.3">
      <c r="A89" s="7" t="s">
        <v>26</v>
      </c>
      <c r="B89" s="1" t="s">
        <v>37</v>
      </c>
      <c r="C89" s="3">
        <v>2.2599999999999998</v>
      </c>
      <c r="D89" s="3">
        <v>0</v>
      </c>
      <c r="E89" s="3"/>
      <c r="F89" s="3"/>
      <c r="G89" s="3"/>
    </row>
    <row r="90" spans="1:7" x14ac:dyDescent="0.3">
      <c r="A90" s="7" t="s">
        <v>32</v>
      </c>
      <c r="B90" s="1" t="s">
        <v>41</v>
      </c>
      <c r="C90" s="3">
        <v>274.33</v>
      </c>
      <c r="D90" s="3">
        <v>0</v>
      </c>
      <c r="E90" s="3"/>
      <c r="F90" s="3"/>
      <c r="G90" s="3"/>
    </row>
    <row r="91" spans="1:7" x14ac:dyDescent="0.3">
      <c r="A91" s="7" t="s">
        <v>27</v>
      </c>
      <c r="B91" s="1" t="s">
        <v>38</v>
      </c>
      <c r="C91" s="3"/>
      <c r="D91" s="3">
        <v>1350</v>
      </c>
      <c r="E91" s="3"/>
      <c r="F91" s="3"/>
      <c r="G91" s="3"/>
    </row>
    <row r="92" spans="1:7" x14ac:dyDescent="0.3">
      <c r="A92" s="7" t="s">
        <v>30</v>
      </c>
      <c r="B92" s="1" t="s">
        <v>42</v>
      </c>
      <c r="C92" s="3">
        <v>39351.199999999997</v>
      </c>
      <c r="D92" s="3">
        <v>91924</v>
      </c>
      <c r="E92" s="3">
        <v>78480</v>
      </c>
      <c r="F92" s="3">
        <v>37500</v>
      </c>
      <c r="G92" s="3">
        <v>23411</v>
      </c>
    </row>
    <row r="93" spans="1:7" x14ac:dyDescent="0.3">
      <c r="A93" s="7" t="s">
        <v>28</v>
      </c>
      <c r="B93" s="1" t="s">
        <v>46</v>
      </c>
      <c r="C93" s="3"/>
      <c r="D93" s="3">
        <v>0</v>
      </c>
      <c r="E93" s="3"/>
      <c r="F93" s="3"/>
      <c r="G93" s="3"/>
    </row>
    <row r="94" spans="1:7" x14ac:dyDescent="0.3">
      <c r="A94" s="7" t="s">
        <v>29</v>
      </c>
      <c r="B94" s="1" t="s">
        <v>39</v>
      </c>
      <c r="C94" s="3"/>
      <c r="D94" s="3">
        <v>350</v>
      </c>
      <c r="E94" s="3">
        <v>450</v>
      </c>
      <c r="F94" s="3">
        <v>4000</v>
      </c>
      <c r="G94" s="3">
        <v>4000</v>
      </c>
    </row>
    <row r="95" spans="1:7" x14ac:dyDescent="0.3">
      <c r="A95" s="7" t="s">
        <v>31</v>
      </c>
      <c r="B95" s="1" t="s">
        <v>40</v>
      </c>
      <c r="C95" s="3"/>
      <c r="D95" s="3">
        <v>0</v>
      </c>
      <c r="E95" s="3"/>
      <c r="F95" s="3"/>
      <c r="G95" s="3"/>
    </row>
    <row r="96" spans="1:7" s="22" customFormat="1" x14ac:dyDescent="0.3">
      <c r="A96" s="19" t="s">
        <v>21</v>
      </c>
      <c r="B96" s="20" t="s">
        <v>61</v>
      </c>
      <c r="C96" s="21">
        <f>C97+C103</f>
        <v>103904.73</v>
      </c>
      <c r="D96" s="21"/>
      <c r="E96" s="21"/>
      <c r="F96" s="21"/>
      <c r="G96" s="21"/>
    </row>
    <row r="97" spans="1:7" s="26" customFormat="1" x14ac:dyDescent="0.3">
      <c r="A97" s="23" t="s">
        <v>44</v>
      </c>
      <c r="B97" s="24" t="s">
        <v>4</v>
      </c>
      <c r="C97" s="25">
        <f>C98+C99+C100+C101+C102</f>
        <v>14374.470000000001</v>
      </c>
      <c r="D97" s="25"/>
      <c r="E97" s="25"/>
      <c r="F97" s="25"/>
      <c r="G97" s="25"/>
    </row>
    <row r="98" spans="1:7" x14ac:dyDescent="0.3">
      <c r="A98" s="7" t="s">
        <v>15</v>
      </c>
      <c r="B98" s="1" t="s">
        <v>36</v>
      </c>
      <c r="C98" s="3">
        <v>7396.52</v>
      </c>
      <c r="D98" s="3"/>
      <c r="E98" s="3"/>
      <c r="F98" s="3"/>
      <c r="G98" s="3"/>
    </row>
    <row r="99" spans="1:7" x14ac:dyDescent="0.3">
      <c r="A99" s="7" t="s">
        <v>25</v>
      </c>
      <c r="B99" s="1" t="s">
        <v>35</v>
      </c>
      <c r="C99" s="3">
        <v>6220.27</v>
      </c>
      <c r="D99" s="3"/>
      <c r="E99" s="3"/>
      <c r="F99" s="3"/>
      <c r="G99" s="3"/>
    </row>
    <row r="100" spans="1:7" x14ac:dyDescent="0.3">
      <c r="A100" s="7" t="s">
        <v>32</v>
      </c>
      <c r="B100" s="1" t="s">
        <v>41</v>
      </c>
      <c r="C100" s="3">
        <v>0</v>
      </c>
      <c r="D100" s="3"/>
      <c r="E100" s="3"/>
      <c r="F100" s="3"/>
      <c r="G100" s="3"/>
    </row>
    <row r="101" spans="1:7" x14ac:dyDescent="0.3">
      <c r="A101" s="7" t="s">
        <v>30</v>
      </c>
      <c r="B101" s="1" t="s">
        <v>42</v>
      </c>
      <c r="C101" s="3">
        <v>757.68</v>
      </c>
      <c r="D101" s="3"/>
      <c r="E101" s="3"/>
      <c r="F101" s="3"/>
      <c r="G101" s="3"/>
    </row>
    <row r="102" spans="1:7" x14ac:dyDescent="0.3">
      <c r="A102" s="7" t="s">
        <v>29</v>
      </c>
      <c r="B102" s="1" t="s">
        <v>39</v>
      </c>
      <c r="C102" s="3"/>
      <c r="D102" s="3"/>
      <c r="E102" s="3"/>
      <c r="F102" s="3"/>
      <c r="G102" s="3"/>
    </row>
    <row r="103" spans="1:7" s="26" customFormat="1" x14ac:dyDescent="0.3">
      <c r="A103" s="23" t="s">
        <v>62</v>
      </c>
      <c r="B103" s="24" t="s">
        <v>22</v>
      </c>
      <c r="C103" s="25">
        <f>C104+C105+C106+C107+C108</f>
        <v>89530.26</v>
      </c>
      <c r="D103" s="25"/>
      <c r="E103" s="25"/>
      <c r="F103" s="25"/>
      <c r="G103" s="25"/>
    </row>
    <row r="104" spans="1:7" x14ac:dyDescent="0.3">
      <c r="A104" s="7" t="s">
        <v>15</v>
      </c>
      <c r="B104" s="1" t="s">
        <v>36</v>
      </c>
      <c r="C104" s="3">
        <v>42737.62</v>
      </c>
      <c r="D104" s="3"/>
      <c r="E104" s="3"/>
      <c r="F104" s="3"/>
      <c r="G104" s="3"/>
    </row>
    <row r="105" spans="1:7" x14ac:dyDescent="0.3">
      <c r="A105" s="7" t="s">
        <v>25</v>
      </c>
      <c r="B105" s="1" t="s">
        <v>35</v>
      </c>
      <c r="C105" s="3">
        <v>35248.03</v>
      </c>
      <c r="D105" s="3"/>
      <c r="E105" s="3"/>
      <c r="F105" s="3"/>
      <c r="G105" s="3"/>
    </row>
    <row r="106" spans="1:7" x14ac:dyDescent="0.3">
      <c r="A106" s="7" t="s">
        <v>26</v>
      </c>
      <c r="B106" s="1" t="s">
        <v>37</v>
      </c>
      <c r="C106" s="3">
        <v>14.02</v>
      </c>
      <c r="D106" s="3"/>
      <c r="E106" s="3"/>
      <c r="F106" s="3"/>
      <c r="G106" s="3"/>
    </row>
    <row r="107" spans="1:7" x14ac:dyDescent="0.3">
      <c r="A107" s="7" t="s">
        <v>30</v>
      </c>
      <c r="B107" s="1" t="s">
        <v>42</v>
      </c>
      <c r="C107" s="3">
        <v>4293.55</v>
      </c>
      <c r="D107" s="3"/>
      <c r="E107" s="3"/>
      <c r="F107" s="3"/>
      <c r="G107" s="3"/>
    </row>
    <row r="108" spans="1:7" x14ac:dyDescent="0.3">
      <c r="A108" s="7" t="s">
        <v>29</v>
      </c>
      <c r="B108" s="1" t="s">
        <v>39</v>
      </c>
      <c r="C108" s="3">
        <v>7237.04</v>
      </c>
      <c r="D108" s="3"/>
      <c r="E108" s="3"/>
      <c r="F108" s="3"/>
      <c r="G108" s="3"/>
    </row>
    <row r="109" spans="1:7" ht="20.399999999999999" x14ac:dyDescent="0.3">
      <c r="A109" s="19" t="s">
        <v>63</v>
      </c>
      <c r="B109" s="27" t="s">
        <v>64</v>
      </c>
      <c r="C109" s="21">
        <f>C110</f>
        <v>600280.39</v>
      </c>
      <c r="D109" s="3"/>
      <c r="E109" s="3"/>
      <c r="F109" s="3"/>
      <c r="G109" s="3"/>
    </row>
    <row r="110" spans="1:7" x14ac:dyDescent="0.3">
      <c r="A110" s="23" t="s">
        <v>65</v>
      </c>
      <c r="B110" s="24" t="s">
        <v>66</v>
      </c>
      <c r="C110" s="25">
        <f>C111+C112+C113</f>
        <v>600280.39</v>
      </c>
      <c r="D110" s="25"/>
      <c r="E110" s="25"/>
      <c r="F110" s="25"/>
      <c r="G110" s="25"/>
    </row>
    <row r="111" spans="1:7" x14ac:dyDescent="0.3">
      <c r="A111" s="7" t="s">
        <v>15</v>
      </c>
      <c r="B111" s="1" t="s">
        <v>36</v>
      </c>
      <c r="C111" s="3">
        <v>431829.5</v>
      </c>
      <c r="D111" s="3"/>
      <c r="E111" s="3"/>
      <c r="F111" s="3"/>
      <c r="G111" s="3"/>
    </row>
    <row r="112" spans="1:7" x14ac:dyDescent="0.3">
      <c r="A112" s="7" t="s">
        <v>25</v>
      </c>
      <c r="B112" s="1" t="s">
        <v>35</v>
      </c>
      <c r="C112" s="3">
        <v>165270.89000000001</v>
      </c>
      <c r="D112" s="3"/>
      <c r="E112" s="3"/>
      <c r="F112" s="3"/>
      <c r="G112" s="3"/>
    </row>
    <row r="113" spans="1:7" x14ac:dyDescent="0.3">
      <c r="A113" s="7" t="s">
        <v>29</v>
      </c>
      <c r="B113" s="1" t="s">
        <v>39</v>
      </c>
      <c r="C113" s="3">
        <v>3180</v>
      </c>
      <c r="D113" s="3"/>
      <c r="E113" s="3"/>
      <c r="F113" s="3"/>
      <c r="G113" s="3"/>
    </row>
    <row r="114" spans="1:7" s="22" customFormat="1" ht="20.399999999999999" x14ac:dyDescent="0.3">
      <c r="A114" s="19" t="s">
        <v>70</v>
      </c>
      <c r="B114" s="27" t="s">
        <v>67</v>
      </c>
      <c r="C114" s="21">
        <f>C115</f>
        <v>2353564.36</v>
      </c>
      <c r="D114" s="21"/>
      <c r="E114" s="21"/>
      <c r="F114" s="21"/>
      <c r="G114" s="21"/>
    </row>
    <row r="115" spans="1:7" s="22" customFormat="1" x14ac:dyDescent="0.3">
      <c r="A115" s="23" t="s">
        <v>68</v>
      </c>
      <c r="B115" s="24" t="s">
        <v>69</v>
      </c>
      <c r="C115" s="25">
        <f>C116+C117+C118</f>
        <v>2353564.36</v>
      </c>
      <c r="D115" s="21"/>
      <c r="E115" s="21"/>
      <c r="F115" s="21"/>
      <c r="G115" s="21"/>
    </row>
    <row r="116" spans="1:7" x14ac:dyDescent="0.3">
      <c r="A116" s="7" t="s">
        <v>25</v>
      </c>
      <c r="B116" s="1" t="s">
        <v>35</v>
      </c>
      <c r="C116" s="3">
        <v>159121.06</v>
      </c>
      <c r="D116" s="3"/>
      <c r="E116" s="3"/>
      <c r="F116" s="3"/>
      <c r="G116" s="3"/>
    </row>
    <row r="117" spans="1:7" x14ac:dyDescent="0.3">
      <c r="A117" s="7" t="s">
        <v>29</v>
      </c>
      <c r="B117" s="1" t="s">
        <v>39</v>
      </c>
      <c r="C117" s="3">
        <v>19748.75</v>
      </c>
      <c r="D117" s="3"/>
      <c r="E117" s="3"/>
      <c r="F117" s="3"/>
      <c r="G117" s="3"/>
    </row>
    <row r="118" spans="1:7" x14ac:dyDescent="0.3">
      <c r="A118" s="7" t="s">
        <v>31</v>
      </c>
      <c r="B118" s="1" t="s">
        <v>40</v>
      </c>
      <c r="C118" s="3">
        <v>2174694.5499999998</v>
      </c>
      <c r="D118" s="3"/>
      <c r="E118" s="3"/>
      <c r="F118" s="3"/>
      <c r="G118" s="3"/>
    </row>
  </sheetData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Ivana Jelić</cp:lastModifiedBy>
  <cp:lastPrinted>2023-10-04T10:00:52Z</cp:lastPrinted>
  <dcterms:created xsi:type="dcterms:W3CDTF">2022-10-31T10:11:38Z</dcterms:created>
  <dcterms:modified xsi:type="dcterms:W3CDTF">2024-12-16T10:04:11Z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